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theme/theme1.xml" ContentType="application/vnd.openxmlformats-officedocument.theme+xml"/>
  <Override PartName="/xl/charts/chart6.xml" ContentType="application/vnd.openxmlformats-officedocument.drawingml.chart+xml"/>
  <Override PartName="/xl/charts/chart5.xml" ContentType="application/vnd.openxmlformats-officedocument.drawingml.char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charts/chart4.xml" ContentType="application/vnd.openxmlformats-officedocument.drawingml.chart+xml"/>
  <Override PartName="/xl/drawings/drawing2.xml" ContentType="application/vnd.openxmlformats-officedocument.drawing+xml"/>
  <Override PartName="/xl/drawings/drawing1.xml" ContentType="application/vnd.openxmlformats-officedocument.drawing+xml"/>
  <Override PartName="/xl/charts/chart3.xml" ContentType="application/vnd.openxmlformats-officedocument.drawingml.chart+xml"/>
  <Override PartName="/xl/sharedStrings.xml" ContentType="application/vnd.openxmlformats-officedocument.spreadsheetml.sharedString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styles.xml" ContentType="application/vnd.openxmlformats-officedocument.spreadsheetml.styles+xml"/>
  <Override PartName="/xl/comments1.xml" ContentType="application/vnd.openxmlformats-officedocument.spreadsheetml.comment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BEU\03 Implementação dados META_TR17\02 Produtos\Finalizados\Envio MME setembro2020\"/>
    </mc:Choice>
  </mc:AlternateContent>
  <bookViews>
    <workbookView xWindow="0" yWindow="0" windowWidth="7650" windowHeight="7080"/>
  </bookViews>
  <sheets>
    <sheet name="A&amp;B_BEU2016" sheetId="26" r:id="rId1"/>
    <sheet name="Alimentos&amp;Bebidas 2" sheetId="5" state="hidden" r:id="rId2"/>
    <sheet name="Teste BEN - A&amp;B 2" sheetId="23" state="hidden" r:id="rId3"/>
  </sheets>
  <calcPr calcId="152511"/>
</workbook>
</file>

<file path=xl/calcChain.xml><?xml version="1.0" encoding="utf-8"?>
<calcChain xmlns="http://schemas.openxmlformats.org/spreadsheetml/2006/main">
  <c r="B270" i="26" l="1"/>
  <c r="B220" i="26"/>
  <c r="B196" i="26"/>
  <c r="B172" i="26"/>
  <c r="B148" i="26"/>
  <c r="B124" i="26"/>
  <c r="B99" i="26"/>
  <c r="B74" i="26"/>
  <c r="B49" i="26"/>
  <c r="B24" i="26"/>
  <c r="A249" i="26" l="1"/>
  <c r="K249" i="26" s="1"/>
  <c r="T249" i="26" s="1"/>
  <c r="AB249" i="26" s="1"/>
  <c r="AJ249" i="26" s="1"/>
  <c r="AT249" i="26" s="1"/>
  <c r="A224" i="26"/>
  <c r="K224" i="26" s="1"/>
  <c r="T224" i="26" s="1"/>
  <c r="AB224" i="26" s="1"/>
  <c r="AJ224" i="26" s="1"/>
  <c r="AT224" i="26" s="1"/>
  <c r="K199" i="26"/>
  <c r="T199" i="26" s="1"/>
  <c r="AB199" i="26" s="1"/>
  <c r="AJ199" i="26" s="1"/>
  <c r="AT199" i="26" s="1"/>
  <c r="K175" i="26"/>
  <c r="T175" i="26" s="1"/>
  <c r="AB175" i="26" s="1"/>
  <c r="AJ175" i="26" s="1"/>
  <c r="AT175" i="26" s="1"/>
  <c r="K151" i="26"/>
  <c r="T151" i="26" s="1"/>
  <c r="AB151" i="26" s="1"/>
  <c r="AJ151" i="26" s="1"/>
  <c r="AT151" i="26" s="1"/>
  <c r="K127" i="26"/>
  <c r="T127" i="26" s="1"/>
  <c r="AB127" i="26" s="1"/>
  <c r="AJ127" i="26" s="1"/>
  <c r="AT127" i="26" s="1"/>
  <c r="K103" i="26"/>
  <c r="T103" i="26" s="1"/>
  <c r="AB103" i="26" s="1"/>
  <c r="AJ103" i="26" s="1"/>
  <c r="AT103" i="26" s="1"/>
  <c r="K78" i="26"/>
  <c r="T78" i="26" s="1"/>
  <c r="AB78" i="26" s="1"/>
  <c r="AJ78" i="26" s="1"/>
  <c r="AT78" i="26" s="1"/>
  <c r="K53" i="26"/>
  <c r="T53" i="26" s="1"/>
  <c r="AB53" i="26" s="1"/>
  <c r="AJ53" i="26" s="1"/>
  <c r="AT53" i="26" s="1"/>
  <c r="K28" i="26"/>
  <c r="T28" i="26" s="1"/>
  <c r="AB28" i="26" s="1"/>
  <c r="AJ28" i="26" s="1"/>
  <c r="AT28" i="26" s="1"/>
  <c r="K3" i="26"/>
  <c r="T3" i="26" s="1"/>
  <c r="AB3" i="26" s="1"/>
  <c r="AJ3" i="26" s="1"/>
  <c r="AT3" i="26" s="1"/>
  <c r="J81" i="26" l="1"/>
  <c r="O48" i="26"/>
  <c r="AN48" i="26" s="1"/>
  <c r="J84" i="26"/>
  <c r="J163" i="26"/>
  <c r="Q73" i="26"/>
  <c r="J69" i="26"/>
  <c r="J154" i="26"/>
  <c r="J62" i="26"/>
  <c r="J141" i="26"/>
  <c r="R147" i="26"/>
  <c r="J14" i="26"/>
  <c r="J60" i="26"/>
  <c r="J113" i="26"/>
  <c r="J132" i="26"/>
  <c r="J145" i="26"/>
  <c r="J167" i="26"/>
  <c r="M195" i="26"/>
  <c r="J215" i="26"/>
  <c r="J209" i="26"/>
  <c r="J217" i="26"/>
  <c r="J211" i="26"/>
  <c r="J219" i="26"/>
  <c r="J213" i="26"/>
  <c r="J210" i="26"/>
  <c r="J212" i="26"/>
  <c r="J214" i="26"/>
  <c r="J216" i="26"/>
  <c r="J218" i="26"/>
  <c r="J32" i="26"/>
  <c r="J107" i="26"/>
  <c r="J111" i="26"/>
  <c r="J115" i="26"/>
  <c r="J117" i="26"/>
  <c r="J121" i="26"/>
  <c r="J31" i="26"/>
  <c r="J97" i="26"/>
  <c r="J98" i="26"/>
  <c r="J106" i="26"/>
  <c r="J108" i="26"/>
  <c r="J110" i="26"/>
  <c r="J112" i="26"/>
  <c r="J114" i="26"/>
  <c r="J116" i="26"/>
  <c r="J118" i="26"/>
  <c r="J120" i="26"/>
  <c r="J109" i="26"/>
  <c r="J187" i="26"/>
  <c r="J191" i="26"/>
  <c r="J33" i="26"/>
  <c r="J34" i="26"/>
  <c r="J35" i="26"/>
  <c r="J36" i="26"/>
  <c r="J37" i="26"/>
  <c r="J38" i="26"/>
  <c r="J39" i="26"/>
  <c r="J40" i="26"/>
  <c r="J41" i="26"/>
  <c r="J42" i="26"/>
  <c r="J43" i="26"/>
  <c r="J45" i="26"/>
  <c r="J46" i="26"/>
  <c r="J47" i="26"/>
  <c r="J48" i="26"/>
  <c r="J82" i="26"/>
  <c r="J83" i="26"/>
  <c r="J85" i="26"/>
  <c r="J86" i="26"/>
  <c r="J87" i="26"/>
  <c r="J88" i="26"/>
  <c r="J89" i="26"/>
  <c r="J90" i="26"/>
  <c r="J91" i="26"/>
  <c r="J92" i="26"/>
  <c r="J93" i="26"/>
  <c r="J95" i="26"/>
  <c r="J96" i="26"/>
  <c r="P195" i="26"/>
  <c r="R195" i="26"/>
  <c r="J202" i="26"/>
  <c r="J203" i="26"/>
  <c r="J204" i="26"/>
  <c r="J205" i="26"/>
  <c r="J206" i="26"/>
  <c r="J207" i="26"/>
  <c r="J208" i="26"/>
  <c r="J122" i="26"/>
  <c r="J123" i="26"/>
  <c r="J155" i="26"/>
  <c r="J156" i="26"/>
  <c r="J157" i="26"/>
  <c r="J158" i="26"/>
  <c r="J159" i="26"/>
  <c r="J160" i="26"/>
  <c r="J161" i="26"/>
  <c r="J162" i="26"/>
  <c r="J164" i="26"/>
  <c r="J165" i="26"/>
  <c r="J166" i="26"/>
  <c r="J168" i="26"/>
  <c r="J169" i="26"/>
  <c r="J170" i="26"/>
  <c r="J171" i="26"/>
  <c r="J178" i="26"/>
  <c r="J179" i="26"/>
  <c r="J180" i="26"/>
  <c r="J181" i="26"/>
  <c r="J182" i="26"/>
  <c r="J183" i="26"/>
  <c r="J184" i="26"/>
  <c r="J185" i="26"/>
  <c r="J186" i="26"/>
  <c r="J188" i="26"/>
  <c r="J189" i="26"/>
  <c r="J190" i="26"/>
  <c r="J192" i="26"/>
  <c r="J193" i="26"/>
  <c r="J194" i="26"/>
  <c r="J195" i="26"/>
  <c r="BA195" i="26" l="1"/>
  <c r="AQ195" i="26"/>
  <c r="AV195" i="26"/>
  <c r="AL195" i="26"/>
  <c r="AY195" i="26"/>
  <c r="AO195" i="26"/>
  <c r="BA147" i="26"/>
  <c r="AQ147" i="26"/>
  <c r="AZ73" i="26"/>
  <c r="AP73" i="26"/>
  <c r="J137" i="26"/>
  <c r="J71" i="26"/>
  <c r="M73" i="26"/>
  <c r="J58" i="26"/>
  <c r="J44" i="26"/>
  <c r="J67" i="26"/>
  <c r="N147" i="26"/>
  <c r="P73" i="26"/>
  <c r="J57" i="26"/>
  <c r="J56" i="26"/>
  <c r="J138" i="26"/>
  <c r="J119" i="26"/>
  <c r="J64" i="26"/>
  <c r="P147" i="26"/>
  <c r="J134" i="26"/>
  <c r="J131" i="26"/>
  <c r="J23" i="26"/>
  <c r="J140" i="26"/>
  <c r="O73" i="26"/>
  <c r="J66" i="26"/>
  <c r="N73" i="26"/>
  <c r="R73" i="26"/>
  <c r="O147" i="26"/>
  <c r="J59" i="26"/>
  <c r="J13" i="26"/>
  <c r="J144" i="26"/>
  <c r="J70" i="26"/>
  <c r="J143" i="26"/>
  <c r="J20" i="26"/>
  <c r="J142" i="26"/>
  <c r="J130" i="26"/>
  <c r="J72" i="26"/>
  <c r="J146" i="26"/>
  <c r="J16" i="26"/>
  <c r="J22" i="26"/>
  <c r="J9" i="26"/>
  <c r="J61" i="26"/>
  <c r="J18" i="26"/>
  <c r="J15" i="26"/>
  <c r="J136" i="26"/>
  <c r="J21" i="26"/>
  <c r="J135" i="26"/>
  <c r="J10" i="26"/>
  <c r="J147" i="26"/>
  <c r="J133" i="26"/>
  <c r="J6" i="26"/>
  <c r="J139" i="26"/>
  <c r="J73" i="26"/>
  <c r="J68" i="26"/>
  <c r="J94" i="26"/>
  <c r="J63" i="26"/>
  <c r="J65" i="26"/>
  <c r="J11" i="26"/>
  <c r="M147" i="26"/>
  <c r="L195" i="26"/>
  <c r="AK195" i="26" s="1"/>
  <c r="J19" i="26"/>
  <c r="J7" i="26"/>
  <c r="J17" i="26"/>
  <c r="Q195" i="26"/>
  <c r="Q147" i="26"/>
  <c r="O195" i="26"/>
  <c r="L147" i="26"/>
  <c r="AK147" i="26" s="1"/>
  <c r="L73" i="26"/>
  <c r="AK73" i="26" s="1"/>
  <c r="N195" i="26"/>
  <c r="J12" i="26"/>
  <c r="L136" i="26"/>
  <c r="AK136" i="26" s="1"/>
  <c r="P122" i="26"/>
  <c r="L107" i="26"/>
  <c r="AK107" i="26" s="1"/>
  <c r="P141" i="26"/>
  <c r="P135" i="26"/>
  <c r="R189" i="26"/>
  <c r="AQ189" i="26" s="1"/>
  <c r="O116" i="26"/>
  <c r="AN116" i="26" s="1"/>
  <c r="N59" i="26"/>
  <c r="AM59" i="26" s="1"/>
  <c r="L193" i="26"/>
  <c r="AK193" i="26" s="1"/>
  <c r="L71" i="26"/>
  <c r="AK71" i="26" s="1"/>
  <c r="R68" i="26"/>
  <c r="AQ68" i="26" s="1"/>
  <c r="P192" i="26"/>
  <c r="M181" i="26"/>
  <c r="AL181" i="26" s="1"/>
  <c r="L139" i="26"/>
  <c r="AK139" i="26" s="1"/>
  <c r="P133" i="26"/>
  <c r="AO133" i="26" s="1"/>
  <c r="O70" i="26"/>
  <c r="AN70" i="26" s="1"/>
  <c r="L171" i="26"/>
  <c r="AK171" i="26" s="1"/>
  <c r="L64" i="26"/>
  <c r="AK64" i="26" s="1"/>
  <c r="L138" i="26"/>
  <c r="AK138" i="26" s="1"/>
  <c r="P111" i="26"/>
  <c r="L65" i="26"/>
  <c r="AK65" i="26" s="1"/>
  <c r="R63" i="26"/>
  <c r="AQ63" i="26" s="1"/>
  <c r="L168" i="26"/>
  <c r="AK168" i="26" s="1"/>
  <c r="Q114" i="26"/>
  <c r="AP114" i="26" s="1"/>
  <c r="Q132" i="26"/>
  <c r="Q113" i="26"/>
  <c r="R137" i="26"/>
  <c r="N123" i="26"/>
  <c r="M190" i="26"/>
  <c r="Q60" i="26"/>
  <c r="AP60" i="26" s="1"/>
  <c r="M66" i="26"/>
  <c r="AL66" i="26" s="1"/>
  <c r="L146" i="26"/>
  <c r="AK146" i="26" s="1"/>
  <c r="O115" i="26"/>
  <c r="AN115" i="26" s="1"/>
  <c r="P182" i="26"/>
  <c r="AO182" i="26" s="1"/>
  <c r="R118" i="26"/>
  <c r="AQ118" i="26" s="1"/>
  <c r="P109" i="26"/>
  <c r="AO109" i="26" s="1"/>
  <c r="P166" i="26"/>
  <c r="O183" i="26"/>
  <c r="AN183" i="26" s="1"/>
  <c r="Q186" i="26"/>
  <c r="AP186" i="26" s="1"/>
  <c r="O112" i="26"/>
  <c r="AN112" i="26" s="1"/>
  <c r="O188" i="26"/>
  <c r="AN188" i="26" s="1"/>
  <c r="N184" i="26"/>
  <c r="AM184" i="26" s="1"/>
  <c r="N58" i="26"/>
  <c r="AM58" i="26" s="1"/>
  <c r="N180" i="26"/>
  <c r="AM180" i="26" s="1"/>
  <c r="P48" i="26"/>
  <c r="AO48" i="26" s="1"/>
  <c r="R48" i="26"/>
  <c r="AQ48" i="26" s="1"/>
  <c r="M48" i="26"/>
  <c r="N113" i="26"/>
  <c r="N48" i="26"/>
  <c r="AM48" i="26" s="1"/>
  <c r="L48" i="26"/>
  <c r="AK48" i="26" s="1"/>
  <c r="Q48" i="26"/>
  <c r="Q141" i="26"/>
  <c r="Q139" i="26"/>
  <c r="Q146" i="26"/>
  <c r="Q123" i="26"/>
  <c r="R113" i="26"/>
  <c r="AQ113" i="26" s="1"/>
  <c r="N107" i="26"/>
  <c r="AM107" i="26" s="1"/>
  <c r="P123" i="26"/>
  <c r="AO123" i="26" s="1"/>
  <c r="P113" i="26"/>
  <c r="AO113" i="26" s="1"/>
  <c r="L113" i="26"/>
  <c r="AK113" i="26" s="1"/>
  <c r="R146" i="26"/>
  <c r="M113" i="26"/>
  <c r="AL113" i="26" s="1"/>
  <c r="AX48" i="26"/>
  <c r="O146" i="26"/>
  <c r="AN146" i="26" s="1"/>
  <c r="O113" i="26"/>
  <c r="AN113" i="26" s="1"/>
  <c r="J8" i="26"/>
  <c r="N146" i="26"/>
  <c r="AM146" i="26" s="1"/>
  <c r="B245" i="26"/>
  <c r="M146" i="26"/>
  <c r="AL146" i="26" s="1"/>
  <c r="P146" i="26"/>
  <c r="AO146" i="26" s="1"/>
  <c r="AU73" i="26" l="1"/>
  <c r="AX195" i="26"/>
  <c r="AN195" i="26"/>
  <c r="AZ195" i="26"/>
  <c r="AP195" i="26"/>
  <c r="AR195" i="26" s="1"/>
  <c r="AV190" i="26"/>
  <c r="AL190" i="26"/>
  <c r="AW195" i="26"/>
  <c r="AM195" i="26"/>
  <c r="AY192" i="26"/>
  <c r="AO192" i="26"/>
  <c r="AY166" i="26"/>
  <c r="AO166" i="26"/>
  <c r="AW147" i="26"/>
  <c r="AM147" i="26"/>
  <c r="AZ132" i="26"/>
  <c r="AP132" i="26"/>
  <c r="AZ147" i="26"/>
  <c r="AP147" i="26"/>
  <c r="AV147" i="26"/>
  <c r="AL147" i="26"/>
  <c r="BA146" i="26"/>
  <c r="AQ146" i="26"/>
  <c r="AZ146" i="26"/>
  <c r="AP146" i="26"/>
  <c r="AX147" i="26"/>
  <c r="AN147" i="26"/>
  <c r="BA137" i="26"/>
  <c r="AQ137" i="26"/>
  <c r="AY147" i="26"/>
  <c r="AO147" i="26"/>
  <c r="AZ139" i="26"/>
  <c r="AP139" i="26"/>
  <c r="AY135" i="26"/>
  <c r="AO135" i="26"/>
  <c r="AZ141" i="26"/>
  <c r="AP141" i="26"/>
  <c r="AY141" i="26"/>
  <c r="AO141" i="26"/>
  <c r="AZ113" i="26"/>
  <c r="AP113" i="26"/>
  <c r="AY111" i="26"/>
  <c r="AO111" i="26"/>
  <c r="AY122" i="26"/>
  <c r="AO122" i="26"/>
  <c r="AW123" i="26"/>
  <c r="AM123" i="26"/>
  <c r="AZ123" i="26"/>
  <c r="AP123" i="26"/>
  <c r="AW113" i="26"/>
  <c r="AM113" i="26"/>
  <c r="AW73" i="26"/>
  <c r="AM73" i="26"/>
  <c r="AV73" i="26"/>
  <c r="AL73" i="26"/>
  <c r="BA73" i="26"/>
  <c r="AQ73" i="26"/>
  <c r="AY73" i="26"/>
  <c r="AO73" i="26"/>
  <c r="AX73" i="26"/>
  <c r="AN73" i="26"/>
  <c r="AV48" i="26"/>
  <c r="AL48" i="26"/>
  <c r="AZ48" i="26"/>
  <c r="AP48" i="26"/>
  <c r="AR48" i="26"/>
  <c r="Q115" i="26"/>
  <c r="L186" i="26"/>
  <c r="AK186" i="26" s="1"/>
  <c r="N110" i="26"/>
  <c r="P110" i="26"/>
  <c r="M110" i="26"/>
  <c r="R110" i="26"/>
  <c r="O110" i="26"/>
  <c r="M145" i="26"/>
  <c r="AL145" i="26" s="1"/>
  <c r="R145" i="26"/>
  <c r="Q145" i="26"/>
  <c r="L145" i="26"/>
  <c r="AK145" i="26" s="1"/>
  <c r="N145" i="26"/>
  <c r="AM145" i="26" s="1"/>
  <c r="O145" i="26"/>
  <c r="AN145" i="26" s="1"/>
  <c r="M72" i="26"/>
  <c r="O72" i="26"/>
  <c r="AN72" i="26" s="1"/>
  <c r="R72" i="26"/>
  <c r="L72" i="26"/>
  <c r="AK72" i="26" s="1"/>
  <c r="Q72" i="26"/>
  <c r="P72" i="26"/>
  <c r="N72" i="26"/>
  <c r="AM72" i="26" s="1"/>
  <c r="L194" i="26"/>
  <c r="AK194" i="26" s="1"/>
  <c r="P194" i="26"/>
  <c r="O108" i="26"/>
  <c r="AN108" i="26" s="1"/>
  <c r="N108" i="26"/>
  <c r="L108" i="26"/>
  <c r="AK108" i="26" s="1"/>
  <c r="L142" i="26"/>
  <c r="P142" i="26"/>
  <c r="L144" i="26"/>
  <c r="AK144" i="26" s="1"/>
  <c r="O144" i="26"/>
  <c r="AN144" i="26" s="1"/>
  <c r="O139" i="26"/>
  <c r="AN139" i="26" s="1"/>
  <c r="R156" i="26"/>
  <c r="M169" i="26"/>
  <c r="AU147" i="26"/>
  <c r="N137" i="26"/>
  <c r="AU195" i="26"/>
  <c r="S73" i="26"/>
  <c r="P139" i="26"/>
  <c r="N183" i="26"/>
  <c r="N141" i="26"/>
  <c r="AM141" i="26" s="1"/>
  <c r="N66" i="26"/>
  <c r="M163" i="26"/>
  <c r="AL163" i="26" s="1"/>
  <c r="O120" i="26"/>
  <c r="R120" i="26"/>
  <c r="P70" i="26"/>
  <c r="R123" i="26"/>
  <c r="L123" i="26"/>
  <c r="AK123" i="26" s="1"/>
  <c r="P193" i="26"/>
  <c r="Q137" i="26"/>
  <c r="L114" i="26"/>
  <c r="AK114" i="26" s="1"/>
  <c r="P137" i="26"/>
  <c r="L137" i="26"/>
  <c r="AK137" i="26" s="1"/>
  <c r="O123" i="26"/>
  <c r="M123" i="26"/>
  <c r="O137" i="26"/>
  <c r="AN137" i="26" s="1"/>
  <c r="Q111" i="26"/>
  <c r="N115" i="26"/>
  <c r="S147" i="26"/>
  <c r="M137" i="26"/>
  <c r="L112" i="26"/>
  <c r="AK112" i="26" s="1"/>
  <c r="L117" i="26"/>
  <c r="AK117" i="26" s="1"/>
  <c r="R117" i="26"/>
  <c r="AQ117" i="26" s="1"/>
  <c r="P117" i="26"/>
  <c r="AO117" i="26" s="1"/>
  <c r="R121" i="26"/>
  <c r="AQ121" i="26" s="1"/>
  <c r="L121" i="26"/>
  <c r="AK121" i="26" s="1"/>
  <c r="P121" i="26"/>
  <c r="Q121" i="26"/>
  <c r="M121" i="26"/>
  <c r="O121" i="26"/>
  <c r="N121" i="26"/>
  <c r="AM121" i="26" s="1"/>
  <c r="L185" i="26"/>
  <c r="AK185" i="26" s="1"/>
  <c r="Q185" i="26"/>
  <c r="M185" i="26"/>
  <c r="P185" i="26"/>
  <c r="P61" i="26"/>
  <c r="M61" i="26"/>
  <c r="R61" i="26"/>
  <c r="Q61" i="26"/>
  <c r="L61" i="26"/>
  <c r="AK61" i="26" s="1"/>
  <c r="O61" i="26"/>
  <c r="N61" i="26"/>
  <c r="P67" i="26"/>
  <c r="M67" i="26"/>
  <c r="N67" i="26"/>
  <c r="R67" i="26"/>
  <c r="O67" i="26"/>
  <c r="L67" i="26"/>
  <c r="AK67" i="26" s="1"/>
  <c r="Q67" i="26"/>
  <c r="M187" i="26"/>
  <c r="N187" i="26"/>
  <c r="L62" i="26"/>
  <c r="AK62" i="26" s="1"/>
  <c r="R62" i="26"/>
  <c r="Q62" i="26"/>
  <c r="O62" i="26"/>
  <c r="P62" i="26"/>
  <c r="N62" i="26"/>
  <c r="M62" i="26"/>
  <c r="L140" i="26"/>
  <c r="AK140" i="26" s="1"/>
  <c r="N140" i="26"/>
  <c r="AM140" i="26" s="1"/>
  <c r="Q140" i="26"/>
  <c r="M140" i="26"/>
  <c r="R140" i="26"/>
  <c r="L134" i="26"/>
  <c r="AK134" i="26" s="1"/>
  <c r="Q134" i="26"/>
  <c r="N131" i="26"/>
  <c r="O131" i="26"/>
  <c r="Q131" i="26"/>
  <c r="P131" i="26"/>
  <c r="L131" i="26"/>
  <c r="R131" i="26"/>
  <c r="M131" i="26"/>
  <c r="N133" i="26"/>
  <c r="Q183" i="26"/>
  <c r="R133" i="26"/>
  <c r="M59" i="26"/>
  <c r="M135" i="26"/>
  <c r="O141" i="26"/>
  <c r="AN141" i="26" s="1"/>
  <c r="M144" i="26"/>
  <c r="AL144" i="26" s="1"/>
  <c r="M132" i="26"/>
  <c r="R65" i="26"/>
  <c r="AQ65" i="26" s="1"/>
  <c r="M139" i="26"/>
  <c r="L135" i="26"/>
  <c r="AK135" i="26" s="1"/>
  <c r="M70" i="26"/>
  <c r="P115" i="26"/>
  <c r="AO115" i="26" s="1"/>
  <c r="R70" i="26"/>
  <c r="L111" i="26"/>
  <c r="AK111" i="26" s="1"/>
  <c r="O66" i="26"/>
  <c r="O111" i="26"/>
  <c r="Q135" i="26"/>
  <c r="M183" i="26"/>
  <c r="P158" i="26"/>
  <c r="P159" i="26"/>
  <c r="AO159" i="26" s="1"/>
  <c r="P144" i="26"/>
  <c r="AO144" i="26" s="1"/>
  <c r="P107" i="26"/>
  <c r="S195" i="26"/>
  <c r="L59" i="26"/>
  <c r="AK59" i="26" s="1"/>
  <c r="M107" i="26"/>
  <c r="N135" i="26"/>
  <c r="O135" i="26"/>
  <c r="AN135" i="26" s="1"/>
  <c r="N160" i="26"/>
  <c r="P154" i="26"/>
  <c r="AO154" i="26" s="1"/>
  <c r="N156" i="26"/>
  <c r="M116" i="26"/>
  <c r="AL116" i="26" s="1"/>
  <c r="L70" i="26"/>
  <c r="AK70" i="26" s="1"/>
  <c r="R116" i="26"/>
  <c r="L115" i="26"/>
  <c r="AK115" i="26" s="1"/>
  <c r="R111" i="26"/>
  <c r="R135" i="26"/>
  <c r="O107" i="26"/>
  <c r="O133" i="26"/>
  <c r="R115" i="26"/>
  <c r="P66" i="26"/>
  <c r="R139" i="26"/>
  <c r="N111" i="26"/>
  <c r="AM111" i="26" s="1"/>
  <c r="P59" i="26"/>
  <c r="Q107" i="26"/>
  <c r="AP107" i="26" s="1"/>
  <c r="Q70" i="26"/>
  <c r="M141" i="26"/>
  <c r="P65" i="26"/>
  <c r="R132" i="26"/>
  <c r="R141" i="26"/>
  <c r="R66" i="26"/>
  <c r="Q112" i="26"/>
  <c r="M165" i="26"/>
  <c r="AL165" i="26" s="1"/>
  <c r="R107" i="26"/>
  <c r="AQ107" i="26" s="1"/>
  <c r="Q133" i="26"/>
  <c r="M133" i="26"/>
  <c r="N139" i="26"/>
  <c r="L133" i="26"/>
  <c r="AK133" i="26" s="1"/>
  <c r="N70" i="26"/>
  <c r="N144" i="26"/>
  <c r="M111" i="26"/>
  <c r="M115" i="26"/>
  <c r="AL115" i="26" s="1"/>
  <c r="P145" i="26"/>
  <c r="L141" i="26"/>
  <c r="AK141" i="26" s="1"/>
  <c r="Q144" i="26"/>
  <c r="L183" i="26"/>
  <c r="Q66" i="26"/>
  <c r="L120" i="26"/>
  <c r="AK120" i="26" s="1"/>
  <c r="L66" i="26"/>
  <c r="AK66" i="26" s="1"/>
  <c r="M63" i="26"/>
  <c r="L110" i="26"/>
  <c r="AK110" i="26" s="1"/>
  <c r="P64" i="26"/>
  <c r="N192" i="26"/>
  <c r="R192" i="26"/>
  <c r="O64" i="26"/>
  <c r="O68" i="26"/>
  <c r="L182" i="26"/>
  <c r="AK182" i="26" s="1"/>
  <c r="Q109" i="26"/>
  <c r="Q120" i="26"/>
  <c r="M120" i="26"/>
  <c r="P108" i="26"/>
  <c r="R183" i="26"/>
  <c r="N112" i="26"/>
  <c r="P112" i="26"/>
  <c r="L192" i="26"/>
  <c r="AK192" i="26" s="1"/>
  <c r="R112" i="26"/>
  <c r="Q65" i="26"/>
  <c r="M65" i="26"/>
  <c r="AL65" i="26" s="1"/>
  <c r="N65" i="26"/>
  <c r="AM65" i="26" s="1"/>
  <c r="M108" i="26"/>
  <c r="AL108" i="26" s="1"/>
  <c r="Q64" i="26"/>
  <c r="R64" i="26"/>
  <c r="O192" i="26"/>
  <c r="Q192" i="26"/>
  <c r="M182" i="26"/>
  <c r="O65" i="26"/>
  <c r="Q108" i="26"/>
  <c r="AP108" i="26" s="1"/>
  <c r="R108" i="26"/>
  <c r="M64" i="26"/>
  <c r="N64" i="26"/>
  <c r="R182" i="26"/>
  <c r="M112" i="26"/>
  <c r="P191" i="26"/>
  <c r="AO191" i="26" s="1"/>
  <c r="Q143" i="26"/>
  <c r="AP143" i="26" s="1"/>
  <c r="O69" i="26"/>
  <c r="AN69" i="26" s="1"/>
  <c r="Q119" i="26"/>
  <c r="O166" i="26"/>
  <c r="L60" i="26"/>
  <c r="AK60" i="26" s="1"/>
  <c r="N60" i="26"/>
  <c r="O114" i="26"/>
  <c r="M117" i="26"/>
  <c r="AL117" i="26" s="1"/>
  <c r="N189" i="26"/>
  <c r="P188" i="26"/>
  <c r="L58" i="26"/>
  <c r="N134" i="26"/>
  <c r="R58" i="26"/>
  <c r="P114" i="26"/>
  <c r="Q188" i="26"/>
  <c r="N63" i="26"/>
  <c r="N194" i="26"/>
  <c r="M58" i="26"/>
  <c r="R193" i="26"/>
  <c r="M134" i="26"/>
  <c r="O193" i="26"/>
  <c r="R188" i="26"/>
  <c r="P63" i="26"/>
  <c r="O58" i="26"/>
  <c r="M114" i="26"/>
  <c r="O134" i="26"/>
  <c r="M188" i="26"/>
  <c r="L188" i="26"/>
  <c r="Q58" i="26"/>
  <c r="O63" i="26"/>
  <c r="AN63" i="26" s="1"/>
  <c r="P58" i="26"/>
  <c r="N188" i="26"/>
  <c r="N114" i="26"/>
  <c r="AM114" i="26" s="1"/>
  <c r="M193" i="26"/>
  <c r="P134" i="26"/>
  <c r="Q117" i="26"/>
  <c r="R114" i="26"/>
  <c r="O117" i="26"/>
  <c r="Q193" i="26"/>
  <c r="L189" i="26"/>
  <c r="AK189" i="26" s="1"/>
  <c r="N193" i="26"/>
  <c r="Q63" i="26"/>
  <c r="R134" i="26"/>
  <c r="L63" i="26"/>
  <c r="AK63" i="26" s="1"/>
  <c r="O71" i="26"/>
  <c r="AN71" i="26" s="1"/>
  <c r="O60" i="26"/>
  <c r="Q71" i="26"/>
  <c r="M138" i="26"/>
  <c r="P71" i="26"/>
  <c r="M60" i="26"/>
  <c r="AL60" i="26" s="1"/>
  <c r="M71" i="26"/>
  <c r="R71" i="26"/>
  <c r="AQ71" i="26" s="1"/>
  <c r="P60" i="26"/>
  <c r="R60" i="26"/>
  <c r="N71" i="26"/>
  <c r="N122" i="26"/>
  <c r="P156" i="26"/>
  <c r="O156" i="26"/>
  <c r="Q156" i="26"/>
  <c r="L156" i="26"/>
  <c r="AK156" i="26" s="1"/>
  <c r="M156" i="26"/>
  <c r="O189" i="26"/>
  <c r="N182" i="26"/>
  <c r="O186" i="26"/>
  <c r="N186" i="26"/>
  <c r="P189" i="26"/>
  <c r="M189" i="26"/>
  <c r="M194" i="26"/>
  <c r="Q189" i="26"/>
  <c r="P186" i="26"/>
  <c r="R194" i="26"/>
  <c r="O182" i="26"/>
  <c r="R186" i="26"/>
  <c r="M186" i="26"/>
  <c r="O194" i="26"/>
  <c r="Q182" i="26"/>
  <c r="Q194" i="26"/>
  <c r="N181" i="26"/>
  <c r="O181" i="26"/>
  <c r="O187" i="26"/>
  <c r="R181" i="26"/>
  <c r="P181" i="26"/>
  <c r="O180" i="26"/>
  <c r="Q181" i="26"/>
  <c r="O185" i="26"/>
  <c r="Q187" i="26"/>
  <c r="R180" i="26"/>
  <c r="R187" i="26"/>
  <c r="N185" i="26"/>
  <c r="P187" i="26"/>
  <c r="L187" i="26"/>
  <c r="AK187" i="26" s="1"/>
  <c r="P180" i="26"/>
  <c r="M180" i="26"/>
  <c r="R185" i="26"/>
  <c r="N191" i="26"/>
  <c r="L181" i="26"/>
  <c r="L180" i="26"/>
  <c r="AK180" i="26" s="1"/>
  <c r="Q180" i="26"/>
  <c r="M166" i="26"/>
  <c r="Q166" i="26"/>
  <c r="L166" i="26"/>
  <c r="AK166" i="26" s="1"/>
  <c r="R166" i="26"/>
  <c r="N166" i="26"/>
  <c r="N132" i="26"/>
  <c r="O138" i="26"/>
  <c r="AN138" i="26" s="1"/>
  <c r="N136" i="26"/>
  <c r="L132" i="26"/>
  <c r="R144" i="26"/>
  <c r="O140" i="26"/>
  <c r="M136" i="26"/>
  <c r="P136" i="26"/>
  <c r="P140" i="26"/>
  <c r="N138" i="26"/>
  <c r="P132" i="26"/>
  <c r="O136" i="26"/>
  <c r="R138" i="26"/>
  <c r="N116" i="26"/>
  <c r="O118" i="26"/>
  <c r="L122" i="26"/>
  <c r="L116" i="26"/>
  <c r="AK116" i="26" s="1"/>
  <c r="L109" i="26"/>
  <c r="AK109" i="26" s="1"/>
  <c r="N109" i="26"/>
  <c r="N120" i="26"/>
  <c r="Q116" i="26"/>
  <c r="P116" i="26"/>
  <c r="O109" i="26"/>
  <c r="R109" i="26"/>
  <c r="M109" i="26"/>
  <c r="AL109" i="26" s="1"/>
  <c r="M118" i="26"/>
  <c r="O122" i="26"/>
  <c r="N117" i="26"/>
  <c r="N118" i="26"/>
  <c r="M192" i="26"/>
  <c r="AL192" i="26" s="1"/>
  <c r="R136" i="26"/>
  <c r="L118" i="26"/>
  <c r="AK118" i="26" s="1"/>
  <c r="P118" i="26"/>
  <c r="P120" i="26"/>
  <c r="Q136" i="26"/>
  <c r="Q118" i="26"/>
  <c r="P138" i="26"/>
  <c r="Q59" i="26"/>
  <c r="R59" i="26"/>
  <c r="AQ59" i="26" s="1"/>
  <c r="Q68" i="26"/>
  <c r="M184" i="26"/>
  <c r="P184" i="26"/>
  <c r="Q184" i="26"/>
  <c r="P68" i="26"/>
  <c r="M68" i="26"/>
  <c r="Q138" i="26"/>
  <c r="O184" i="26"/>
  <c r="O190" i="26"/>
  <c r="M142" i="26"/>
  <c r="Q142" i="26"/>
  <c r="L190" i="26"/>
  <c r="M122" i="26"/>
  <c r="AL122" i="26" s="1"/>
  <c r="O59" i="26"/>
  <c r="N142" i="26"/>
  <c r="O142" i="26"/>
  <c r="R142" i="26"/>
  <c r="L68" i="26"/>
  <c r="AK68" i="26" s="1"/>
  <c r="N68" i="26"/>
  <c r="R122" i="26"/>
  <c r="N190" i="26"/>
  <c r="L184" i="26"/>
  <c r="AK184" i="26" s="1"/>
  <c r="P190" i="26"/>
  <c r="Q122" i="26"/>
  <c r="R184" i="26"/>
  <c r="R190" i="26"/>
  <c r="AU65" i="26"/>
  <c r="AX112" i="26"/>
  <c r="AY182" i="26"/>
  <c r="AU64" i="26"/>
  <c r="AW184" i="26"/>
  <c r="AW59" i="26"/>
  <c r="AU71" i="26"/>
  <c r="BA189" i="26"/>
  <c r="AV145" i="26"/>
  <c r="AZ186" i="26"/>
  <c r="P183" i="26"/>
  <c r="AW58" i="26"/>
  <c r="AV181" i="26"/>
  <c r="AX183" i="26"/>
  <c r="AU134" i="26"/>
  <c r="AX116" i="26"/>
  <c r="AU193" i="26"/>
  <c r="AU136" i="26"/>
  <c r="BA118" i="26"/>
  <c r="AX115" i="26"/>
  <c r="AX188" i="26"/>
  <c r="AZ114" i="26"/>
  <c r="AW180" i="26"/>
  <c r="AX108" i="26"/>
  <c r="AX70" i="26"/>
  <c r="AZ60" i="26"/>
  <c r="BA68" i="26"/>
  <c r="AU138" i="26"/>
  <c r="AY109" i="26"/>
  <c r="BA63" i="26"/>
  <c r="AU146" i="26"/>
  <c r="AV66" i="26"/>
  <c r="Q110" i="26"/>
  <c r="AP110" i="26" s="1"/>
  <c r="M162" i="26"/>
  <c r="O132" i="26"/>
  <c r="AN132" i="26" s="1"/>
  <c r="O161" i="26"/>
  <c r="Q190" i="26"/>
  <c r="AP190" i="26" s="1"/>
  <c r="O167" i="26"/>
  <c r="P170" i="26"/>
  <c r="AO170" i="26" s="1"/>
  <c r="Q168" i="26"/>
  <c r="R168" i="26"/>
  <c r="M168" i="26"/>
  <c r="AU168" i="26"/>
  <c r="N168" i="26"/>
  <c r="P168" i="26"/>
  <c r="O168" i="26"/>
  <c r="O169" i="26"/>
  <c r="P169" i="26"/>
  <c r="N169" i="26"/>
  <c r="R169" i="26"/>
  <c r="Q169" i="26"/>
  <c r="L169" i="26"/>
  <c r="AK169" i="26" s="1"/>
  <c r="AW48" i="26"/>
  <c r="AY48" i="26"/>
  <c r="BA48" i="26"/>
  <c r="AU113" i="26"/>
  <c r="AU48" i="26"/>
  <c r="Q22" i="26"/>
  <c r="L158" i="26"/>
  <c r="AK158" i="26" s="1"/>
  <c r="O10" i="26"/>
  <c r="R171" i="26"/>
  <c r="AU107" i="26"/>
  <c r="AX63" i="26"/>
  <c r="Q18" i="26"/>
  <c r="S48" i="26"/>
  <c r="AU139" i="26"/>
  <c r="AU145" i="26"/>
  <c r="L160" i="26"/>
  <c r="AK160" i="26" s="1"/>
  <c r="Q171" i="26"/>
  <c r="P171" i="26"/>
  <c r="AO171" i="26" s="1"/>
  <c r="AU72" i="26"/>
  <c r="AU171" i="26"/>
  <c r="S113" i="26"/>
  <c r="O160" i="26"/>
  <c r="AN160" i="26" s="1"/>
  <c r="O171" i="26"/>
  <c r="AN171" i="26" s="1"/>
  <c r="M171" i="26"/>
  <c r="AL171" i="26" s="1"/>
  <c r="N171" i="26"/>
  <c r="Q163" i="26"/>
  <c r="AP163" i="26" s="1"/>
  <c r="AW107" i="26"/>
  <c r="AY123" i="26"/>
  <c r="BA113" i="26"/>
  <c r="AY113" i="26"/>
  <c r="AW141" i="26"/>
  <c r="AV113" i="26"/>
  <c r="O40" i="26"/>
  <c r="AN40" i="26" s="1"/>
  <c r="N40" i="26"/>
  <c r="AM40" i="26" s="1"/>
  <c r="R40" i="26"/>
  <c r="AQ40" i="26" s="1"/>
  <c r="M40" i="26"/>
  <c r="AL40" i="26" s="1"/>
  <c r="Q40" i="26"/>
  <c r="AP40" i="26" s="1"/>
  <c r="L40" i="26"/>
  <c r="AK40" i="26" s="1"/>
  <c r="P40" i="26"/>
  <c r="AO40" i="26" s="1"/>
  <c r="O34" i="26"/>
  <c r="AN34" i="26" s="1"/>
  <c r="N34" i="26"/>
  <c r="AM34" i="26" s="1"/>
  <c r="R34" i="26"/>
  <c r="AQ34" i="26" s="1"/>
  <c r="M34" i="26"/>
  <c r="AL34" i="26" s="1"/>
  <c r="Q34" i="26"/>
  <c r="AP34" i="26" s="1"/>
  <c r="L34" i="26"/>
  <c r="AK34" i="26" s="1"/>
  <c r="P34" i="26"/>
  <c r="AO34" i="26" s="1"/>
  <c r="L46" i="26"/>
  <c r="AK46" i="26" s="1"/>
  <c r="P46" i="26"/>
  <c r="AO46" i="26" s="1"/>
  <c r="M46" i="26"/>
  <c r="AL46" i="26" s="1"/>
  <c r="Q46" i="26"/>
  <c r="AP46" i="26" s="1"/>
  <c r="N46" i="26"/>
  <c r="AM46" i="26" s="1"/>
  <c r="R46" i="26"/>
  <c r="AQ46" i="26" s="1"/>
  <c r="O46" i="26"/>
  <c r="AN46" i="26" s="1"/>
  <c r="O130" i="26"/>
  <c r="AN130" i="26" s="1"/>
  <c r="N130" i="26"/>
  <c r="AM130" i="26" s="1"/>
  <c r="M130" i="26"/>
  <c r="AL130" i="26" s="1"/>
  <c r="L130" i="26"/>
  <c r="AK130" i="26" s="1"/>
  <c r="P130" i="26"/>
  <c r="AO130" i="26" s="1"/>
  <c r="Q130" i="26"/>
  <c r="AP130" i="26" s="1"/>
  <c r="R130" i="26"/>
  <c r="AQ130" i="26" s="1"/>
  <c r="L41" i="26"/>
  <c r="AK41" i="26" s="1"/>
  <c r="P41" i="26"/>
  <c r="AO41" i="26" s="1"/>
  <c r="M41" i="26"/>
  <c r="AL41" i="26" s="1"/>
  <c r="Q41" i="26"/>
  <c r="AP41" i="26" s="1"/>
  <c r="N41" i="26"/>
  <c r="AM41" i="26" s="1"/>
  <c r="R41" i="26"/>
  <c r="AQ41" i="26" s="1"/>
  <c r="O41" i="26"/>
  <c r="AN41" i="26" s="1"/>
  <c r="AX144" i="26"/>
  <c r="L33" i="26"/>
  <c r="AK33" i="26" s="1"/>
  <c r="P33" i="26"/>
  <c r="AO33" i="26" s="1"/>
  <c r="M33" i="26"/>
  <c r="AL33" i="26" s="1"/>
  <c r="Q33" i="26"/>
  <c r="AP33" i="26" s="1"/>
  <c r="N33" i="26"/>
  <c r="AM33" i="26" s="1"/>
  <c r="R33" i="26"/>
  <c r="AQ33" i="26" s="1"/>
  <c r="O33" i="26"/>
  <c r="AN33" i="26" s="1"/>
  <c r="O45" i="26"/>
  <c r="AN45" i="26" s="1"/>
  <c r="N45" i="26"/>
  <c r="AM45" i="26" s="1"/>
  <c r="R45" i="26"/>
  <c r="AQ45" i="26" s="1"/>
  <c r="M45" i="26"/>
  <c r="AL45" i="26" s="1"/>
  <c r="Q45" i="26"/>
  <c r="AP45" i="26" s="1"/>
  <c r="L45" i="26"/>
  <c r="AK45" i="26" s="1"/>
  <c r="P45" i="26"/>
  <c r="AO45" i="26" s="1"/>
  <c r="O47" i="26"/>
  <c r="AN47" i="26" s="1"/>
  <c r="N47" i="26"/>
  <c r="AM47" i="26" s="1"/>
  <c r="R47" i="26"/>
  <c r="AQ47" i="26" s="1"/>
  <c r="M47" i="26"/>
  <c r="AL47" i="26" s="1"/>
  <c r="Q47" i="26"/>
  <c r="AP47" i="26" s="1"/>
  <c r="L47" i="26"/>
  <c r="AK47" i="26" s="1"/>
  <c r="P47" i="26"/>
  <c r="AO47" i="26" s="1"/>
  <c r="Q106" i="26"/>
  <c r="AP106" i="26" s="1"/>
  <c r="L106" i="26"/>
  <c r="AK106" i="26" s="1"/>
  <c r="P106" i="26"/>
  <c r="AO106" i="26" s="1"/>
  <c r="M106" i="26"/>
  <c r="AL106" i="26" s="1"/>
  <c r="O106" i="26"/>
  <c r="AN106" i="26" s="1"/>
  <c r="N106" i="26"/>
  <c r="AM106" i="26" s="1"/>
  <c r="R106" i="26"/>
  <c r="AQ106" i="26" s="1"/>
  <c r="N32" i="26"/>
  <c r="AM32" i="26" s="1"/>
  <c r="M32" i="26"/>
  <c r="AL32" i="26" s="1"/>
  <c r="Q32" i="26"/>
  <c r="AP32" i="26" s="1"/>
  <c r="R32" i="26"/>
  <c r="AQ32" i="26" s="1"/>
  <c r="O32" i="26"/>
  <c r="AN32" i="26" s="1"/>
  <c r="L32" i="26"/>
  <c r="AK32" i="26" s="1"/>
  <c r="P32" i="26"/>
  <c r="AO32" i="26" s="1"/>
  <c r="O36" i="26"/>
  <c r="AN36" i="26" s="1"/>
  <c r="N36" i="26"/>
  <c r="AM36" i="26" s="1"/>
  <c r="R36" i="26"/>
  <c r="AQ36" i="26" s="1"/>
  <c r="M36" i="26"/>
  <c r="AL36" i="26" s="1"/>
  <c r="Q36" i="26"/>
  <c r="AP36" i="26" s="1"/>
  <c r="L36" i="26"/>
  <c r="AK36" i="26" s="1"/>
  <c r="P36" i="26"/>
  <c r="AO36" i="26" s="1"/>
  <c r="O38" i="26"/>
  <c r="AN38" i="26" s="1"/>
  <c r="N38" i="26"/>
  <c r="AM38" i="26" s="1"/>
  <c r="R38" i="26"/>
  <c r="AQ38" i="26" s="1"/>
  <c r="M38" i="26"/>
  <c r="AL38" i="26" s="1"/>
  <c r="Q38" i="26"/>
  <c r="AP38" i="26" s="1"/>
  <c r="L38" i="26"/>
  <c r="AK38" i="26" s="1"/>
  <c r="P38" i="26"/>
  <c r="AO38" i="26" s="1"/>
  <c r="O42" i="26"/>
  <c r="AN42" i="26" s="1"/>
  <c r="N42" i="26"/>
  <c r="AM42" i="26" s="1"/>
  <c r="R42" i="26"/>
  <c r="AQ42" i="26" s="1"/>
  <c r="M42" i="26"/>
  <c r="AL42" i="26" s="1"/>
  <c r="Q42" i="26"/>
  <c r="AP42" i="26" s="1"/>
  <c r="L42" i="26"/>
  <c r="AK42" i="26" s="1"/>
  <c r="P42" i="26"/>
  <c r="AO42" i="26" s="1"/>
  <c r="N164" i="26"/>
  <c r="AM164" i="26" s="1"/>
  <c r="R164" i="26"/>
  <c r="AQ164" i="26" s="1"/>
  <c r="L164" i="26"/>
  <c r="AK164" i="26" s="1"/>
  <c r="P164" i="26"/>
  <c r="AO164" i="26" s="1"/>
  <c r="M164" i="26"/>
  <c r="AL164" i="26" s="1"/>
  <c r="Q164" i="26"/>
  <c r="AP164" i="26" s="1"/>
  <c r="O164" i="26"/>
  <c r="AN164" i="26" s="1"/>
  <c r="AV146" i="26"/>
  <c r="AW72" i="26"/>
  <c r="AY133" i="26"/>
  <c r="AW146" i="26"/>
  <c r="P31" i="26"/>
  <c r="AO31" i="26" s="1"/>
  <c r="L31" i="26"/>
  <c r="AK31" i="26" s="1"/>
  <c r="R31" i="26"/>
  <c r="AQ31" i="26" s="1"/>
  <c r="M31" i="26"/>
  <c r="AL31" i="26" s="1"/>
  <c r="Q31" i="26"/>
  <c r="AP31" i="26" s="1"/>
  <c r="N31" i="26"/>
  <c r="AM31" i="26" s="1"/>
  <c r="O31" i="26"/>
  <c r="AN31" i="26" s="1"/>
  <c r="L35" i="26"/>
  <c r="AK35" i="26" s="1"/>
  <c r="P35" i="26"/>
  <c r="AO35" i="26" s="1"/>
  <c r="M35" i="26"/>
  <c r="AL35" i="26" s="1"/>
  <c r="Q35" i="26"/>
  <c r="AP35" i="26" s="1"/>
  <c r="N35" i="26"/>
  <c r="AM35" i="26" s="1"/>
  <c r="R35" i="26"/>
  <c r="AQ35" i="26" s="1"/>
  <c r="O35" i="26"/>
  <c r="AN35" i="26" s="1"/>
  <c r="L37" i="26"/>
  <c r="AK37" i="26" s="1"/>
  <c r="P37" i="26"/>
  <c r="AO37" i="26" s="1"/>
  <c r="M37" i="26"/>
  <c r="AL37" i="26" s="1"/>
  <c r="Q37" i="26"/>
  <c r="AP37" i="26" s="1"/>
  <c r="N37" i="26"/>
  <c r="AM37" i="26" s="1"/>
  <c r="R37" i="26"/>
  <c r="AQ37" i="26" s="1"/>
  <c r="O37" i="26"/>
  <c r="AN37" i="26" s="1"/>
  <c r="L39" i="26"/>
  <c r="AK39" i="26" s="1"/>
  <c r="P39" i="26"/>
  <c r="AO39" i="26" s="1"/>
  <c r="M39" i="26"/>
  <c r="AL39" i="26" s="1"/>
  <c r="Q39" i="26"/>
  <c r="AP39" i="26" s="1"/>
  <c r="N39" i="26"/>
  <c r="AM39" i="26" s="1"/>
  <c r="R39" i="26"/>
  <c r="AQ39" i="26" s="1"/>
  <c r="O39" i="26"/>
  <c r="AN39" i="26" s="1"/>
  <c r="L43" i="26"/>
  <c r="AK43" i="26" s="1"/>
  <c r="P43" i="26"/>
  <c r="AO43" i="26" s="1"/>
  <c r="M43" i="26"/>
  <c r="AL43" i="26" s="1"/>
  <c r="Q43" i="26"/>
  <c r="AP43" i="26" s="1"/>
  <c r="N43" i="26"/>
  <c r="AM43" i="26" s="1"/>
  <c r="R43" i="26"/>
  <c r="AQ43" i="26" s="1"/>
  <c r="O43" i="26"/>
  <c r="AN43" i="26" s="1"/>
  <c r="N56" i="26"/>
  <c r="AM56" i="26" s="1"/>
  <c r="O56" i="26"/>
  <c r="AN56" i="26" s="1"/>
  <c r="P56" i="26"/>
  <c r="AO56" i="26" s="1"/>
  <c r="L56" i="26"/>
  <c r="AK56" i="26" s="1"/>
  <c r="M56" i="26"/>
  <c r="AL56" i="26" s="1"/>
  <c r="R56" i="26"/>
  <c r="AQ56" i="26" s="1"/>
  <c r="Q56" i="26"/>
  <c r="AP56" i="26" s="1"/>
  <c r="AZ107" i="26"/>
  <c r="L159" i="26"/>
  <c r="AK159" i="26" s="1"/>
  <c r="O159" i="26"/>
  <c r="AN159" i="26" s="1"/>
  <c r="N159" i="26"/>
  <c r="AM159" i="26" s="1"/>
  <c r="R159" i="26"/>
  <c r="AQ159" i="26" s="1"/>
  <c r="AY146" i="26"/>
  <c r="M157" i="26"/>
  <c r="AL157" i="26" s="1"/>
  <c r="Q157" i="26"/>
  <c r="AP157" i="26" s="1"/>
  <c r="L157" i="26"/>
  <c r="AK157" i="26" s="1"/>
  <c r="O157" i="26"/>
  <c r="AN157" i="26" s="1"/>
  <c r="N157" i="26"/>
  <c r="AM157" i="26" s="1"/>
  <c r="R157" i="26"/>
  <c r="AQ157" i="26" s="1"/>
  <c r="P157" i="26"/>
  <c r="AO157" i="26" s="1"/>
  <c r="AV144" i="26"/>
  <c r="AU59" i="26"/>
  <c r="M155" i="26"/>
  <c r="AL155" i="26" s="1"/>
  <c r="Q155" i="26"/>
  <c r="AP155" i="26" s="1"/>
  <c r="P155" i="26"/>
  <c r="AO155" i="26" s="1"/>
  <c r="O155" i="26"/>
  <c r="AN155" i="26" s="1"/>
  <c r="N155" i="26"/>
  <c r="AM155" i="26" s="1"/>
  <c r="R155" i="26"/>
  <c r="AQ155" i="26" s="1"/>
  <c r="L155" i="26"/>
  <c r="AK155" i="26" s="1"/>
  <c r="L165" i="26"/>
  <c r="AK165" i="26" s="1"/>
  <c r="L178" i="26"/>
  <c r="AK178" i="26" s="1"/>
  <c r="P178" i="26"/>
  <c r="AO178" i="26" s="1"/>
  <c r="M178" i="26"/>
  <c r="AL178" i="26" s="1"/>
  <c r="N178" i="26"/>
  <c r="AM178" i="26" s="1"/>
  <c r="R178" i="26"/>
  <c r="AQ178" i="26" s="1"/>
  <c r="O178" i="26"/>
  <c r="AN178" i="26" s="1"/>
  <c r="Q178" i="26"/>
  <c r="AP178" i="26" s="1"/>
  <c r="AX113" i="26"/>
  <c r="AX146" i="26"/>
  <c r="S146" i="26"/>
  <c r="BB73" i="26" l="1"/>
  <c r="BB147" i="26"/>
  <c r="AR113" i="26"/>
  <c r="AS113" i="26" s="1"/>
  <c r="AX145" i="26"/>
  <c r="AR47" i="26"/>
  <c r="AX10" i="26"/>
  <c r="AN10" i="26"/>
  <c r="AR146" i="26"/>
  <c r="AS146" i="26" s="1"/>
  <c r="AZ18" i="26"/>
  <c r="AP18" i="26"/>
  <c r="AZ22" i="26"/>
  <c r="AP22" i="26"/>
  <c r="AR147" i="26"/>
  <c r="AS147" i="26" s="1"/>
  <c r="AR73" i="26"/>
  <c r="AS73" i="26" s="1"/>
  <c r="AS195" i="26"/>
  <c r="AV184" i="26"/>
  <c r="AL184" i="26"/>
  <c r="AU181" i="26"/>
  <c r="AK181" i="26"/>
  <c r="AZ181" i="26"/>
  <c r="AP181" i="26"/>
  <c r="AW181" i="26"/>
  <c r="AM181" i="26"/>
  <c r="AX182" i="26"/>
  <c r="AN182" i="26"/>
  <c r="AY189" i="26"/>
  <c r="AO189" i="26"/>
  <c r="AW192" i="26"/>
  <c r="AM192" i="26"/>
  <c r="AV183" i="26"/>
  <c r="AL183" i="26"/>
  <c r="AY194" i="26"/>
  <c r="AO194" i="26"/>
  <c r="AY183" i="26"/>
  <c r="AO183" i="26"/>
  <c r="BA184" i="26"/>
  <c r="AQ184" i="26"/>
  <c r="AW191" i="26"/>
  <c r="AM191" i="26"/>
  <c r="AW185" i="26"/>
  <c r="AM185" i="26"/>
  <c r="AX180" i="26"/>
  <c r="AN180" i="26"/>
  <c r="AZ194" i="26"/>
  <c r="AP194" i="26"/>
  <c r="BA194" i="26"/>
  <c r="AQ194" i="26"/>
  <c r="AW186" i="26"/>
  <c r="AM186" i="26"/>
  <c r="AW193" i="26"/>
  <c r="AM193" i="26"/>
  <c r="AW194" i="26"/>
  <c r="AM194" i="26"/>
  <c r="AU183" i="26"/>
  <c r="AK183" i="26"/>
  <c r="BA185" i="26"/>
  <c r="AQ185" i="26"/>
  <c r="AU188" i="26"/>
  <c r="AK188" i="26"/>
  <c r="BA182" i="26"/>
  <c r="AQ182" i="26"/>
  <c r="AW183" i="26"/>
  <c r="AM183" i="26"/>
  <c r="AY190" i="26"/>
  <c r="AO190" i="26"/>
  <c r="AV180" i="26"/>
  <c r="AL180" i="26"/>
  <c r="BA180" i="26"/>
  <c r="AQ180" i="26"/>
  <c r="BA181" i="26"/>
  <c r="AQ181" i="26"/>
  <c r="AX194" i="26"/>
  <c r="AN194" i="26"/>
  <c r="AZ189" i="26"/>
  <c r="AP189" i="26"/>
  <c r="AW182" i="26"/>
  <c r="AM182" i="26"/>
  <c r="AZ193" i="26"/>
  <c r="AP193" i="26"/>
  <c r="AV188" i="26"/>
  <c r="AL188" i="26"/>
  <c r="AX193" i="26"/>
  <c r="AN193" i="26"/>
  <c r="AZ188" i="26"/>
  <c r="AP188" i="26"/>
  <c r="AW189" i="26"/>
  <c r="AM189" i="26"/>
  <c r="AZ192" i="26"/>
  <c r="AP192" i="26"/>
  <c r="BA183" i="26"/>
  <c r="AQ183" i="26"/>
  <c r="AV185" i="26"/>
  <c r="AL185" i="26"/>
  <c r="AX184" i="26"/>
  <c r="AN184" i="26"/>
  <c r="AU190" i="26"/>
  <c r="AK190" i="26"/>
  <c r="BA187" i="26"/>
  <c r="AQ187" i="26"/>
  <c r="AZ182" i="26"/>
  <c r="AP182" i="26"/>
  <c r="AX186" i="26"/>
  <c r="AN186" i="26"/>
  <c r="AV193" i="26"/>
  <c r="AL193" i="26"/>
  <c r="BA188" i="26"/>
  <c r="AQ188" i="26"/>
  <c r="AV182" i="26"/>
  <c r="AL182" i="26"/>
  <c r="AY185" i="26"/>
  <c r="AO185" i="26"/>
  <c r="AR178" i="26"/>
  <c r="AU186" i="26"/>
  <c r="AZ184" i="26"/>
  <c r="AP184" i="26"/>
  <c r="AZ180" i="26"/>
  <c r="AP180" i="26"/>
  <c r="AY180" i="26"/>
  <c r="AO180" i="26"/>
  <c r="AR180" i="26" s="1"/>
  <c r="AZ187" i="26"/>
  <c r="AP187" i="26"/>
  <c r="AX187" i="26"/>
  <c r="AN187" i="26"/>
  <c r="AV186" i="26"/>
  <c r="AL186" i="26"/>
  <c r="AV194" i="26"/>
  <c r="AL194" i="26"/>
  <c r="AX189" i="26"/>
  <c r="AN189" i="26"/>
  <c r="AW188" i="26"/>
  <c r="AM188" i="26"/>
  <c r="AX192" i="26"/>
  <c r="AN192" i="26"/>
  <c r="AW187" i="26"/>
  <c r="AM187" i="26"/>
  <c r="AZ185" i="26"/>
  <c r="AP185" i="26"/>
  <c r="AY193" i="26"/>
  <c r="AO193" i="26"/>
  <c r="BA190" i="26"/>
  <c r="AQ190" i="26"/>
  <c r="AY187" i="26"/>
  <c r="AO187" i="26"/>
  <c r="AY181" i="26"/>
  <c r="AO181" i="26"/>
  <c r="AY186" i="26"/>
  <c r="AO186" i="26"/>
  <c r="AY188" i="26"/>
  <c r="AO188" i="26"/>
  <c r="AW190" i="26"/>
  <c r="AM190" i="26"/>
  <c r="AX190" i="26"/>
  <c r="AN190" i="26"/>
  <c r="AY184" i="26"/>
  <c r="AO184" i="26"/>
  <c r="AX185" i="26"/>
  <c r="AN185" i="26"/>
  <c r="AX181" i="26"/>
  <c r="AN181" i="26"/>
  <c r="BA186" i="26"/>
  <c r="AQ186" i="26"/>
  <c r="AV189" i="26"/>
  <c r="AL189" i="26"/>
  <c r="BA193" i="26"/>
  <c r="AQ193" i="26"/>
  <c r="BA192" i="26"/>
  <c r="AQ192" i="26"/>
  <c r="AZ183" i="26"/>
  <c r="AP183" i="26"/>
  <c r="AV187" i="26"/>
  <c r="AL187" i="26"/>
  <c r="BB195" i="26"/>
  <c r="AZ168" i="26"/>
  <c r="AP168" i="26"/>
  <c r="AZ166" i="26"/>
  <c r="AP166" i="26"/>
  <c r="AV169" i="26"/>
  <c r="AL169" i="26"/>
  <c r="AZ169" i="26"/>
  <c r="AP169" i="26"/>
  <c r="AY168" i="26"/>
  <c r="AO168" i="26"/>
  <c r="AV166" i="26"/>
  <c r="AL166" i="26"/>
  <c r="AY156" i="26"/>
  <c r="AO156" i="26"/>
  <c r="BA156" i="26"/>
  <c r="AQ156" i="26"/>
  <c r="AX166" i="26"/>
  <c r="AN166" i="26"/>
  <c r="BA171" i="26"/>
  <c r="AQ171" i="26"/>
  <c r="BA169" i="26"/>
  <c r="AQ169" i="26"/>
  <c r="AW168" i="26"/>
  <c r="AM168" i="26"/>
  <c r="AX167" i="26"/>
  <c r="AN167" i="26"/>
  <c r="AX168" i="26"/>
  <c r="AN168" i="26"/>
  <c r="AX156" i="26"/>
  <c r="AN156" i="26"/>
  <c r="AR155" i="26"/>
  <c r="AW169" i="26"/>
  <c r="AM169" i="26"/>
  <c r="AW166" i="26"/>
  <c r="AM166" i="26"/>
  <c r="AV156" i="26"/>
  <c r="AL156" i="26"/>
  <c r="AY158" i="26"/>
  <c r="AO158" i="26"/>
  <c r="AZ171" i="26"/>
  <c r="AP171" i="26"/>
  <c r="AV162" i="26"/>
  <c r="AL162" i="26"/>
  <c r="AW160" i="26"/>
  <c r="AM160" i="26"/>
  <c r="AR164" i="26"/>
  <c r="AW171" i="26"/>
  <c r="AM171" i="26"/>
  <c r="AY169" i="26"/>
  <c r="AO169" i="26"/>
  <c r="AV168" i="26"/>
  <c r="AL168" i="26"/>
  <c r="AX161" i="26"/>
  <c r="AN161" i="26"/>
  <c r="BA166" i="26"/>
  <c r="AQ166" i="26"/>
  <c r="AW156" i="26"/>
  <c r="AM156" i="26"/>
  <c r="AR157" i="26"/>
  <c r="AX169" i="26"/>
  <c r="AN169" i="26"/>
  <c r="BA168" i="26"/>
  <c r="BB168" i="26" s="1"/>
  <c r="AQ168" i="26"/>
  <c r="AZ156" i="26"/>
  <c r="AP156" i="26"/>
  <c r="AW131" i="26"/>
  <c r="AM131" i="26"/>
  <c r="AY142" i="26"/>
  <c r="AO142" i="26"/>
  <c r="BA145" i="26"/>
  <c r="AQ145" i="26"/>
  <c r="AU132" i="26"/>
  <c r="AK132" i="26"/>
  <c r="BA139" i="26"/>
  <c r="AQ139" i="26"/>
  <c r="AY137" i="26"/>
  <c r="AO137" i="26"/>
  <c r="AY140" i="26"/>
  <c r="AO140" i="26"/>
  <c r="AW136" i="26"/>
  <c r="BB136" i="26" s="1"/>
  <c r="AM136" i="26"/>
  <c r="AZ144" i="26"/>
  <c r="AP144" i="26"/>
  <c r="AV141" i="26"/>
  <c r="AL141" i="26"/>
  <c r="AV135" i="26"/>
  <c r="AL135" i="26"/>
  <c r="BA131" i="26"/>
  <c r="AQ131" i="26"/>
  <c r="AZ134" i="26"/>
  <c r="AP134" i="26"/>
  <c r="AU142" i="26"/>
  <c r="AK142" i="26"/>
  <c r="AY134" i="26"/>
  <c r="AO134" i="26"/>
  <c r="AZ135" i="26"/>
  <c r="AP135" i="26"/>
  <c r="BA142" i="26"/>
  <c r="AQ142" i="26"/>
  <c r="AZ142" i="26"/>
  <c r="AP142" i="26"/>
  <c r="AY136" i="26"/>
  <c r="AO136" i="26"/>
  <c r="AV139" i="26"/>
  <c r="AL139" i="26"/>
  <c r="AU131" i="26"/>
  <c r="AK131" i="26"/>
  <c r="AZ137" i="26"/>
  <c r="AP137" i="26"/>
  <c r="AY139" i="26"/>
  <c r="AO139" i="26"/>
  <c r="AZ138" i="26"/>
  <c r="AP138" i="26"/>
  <c r="AV131" i="26"/>
  <c r="AL131" i="26"/>
  <c r="AR130" i="26"/>
  <c r="AX142" i="26"/>
  <c r="AN142" i="26"/>
  <c r="AV142" i="26"/>
  <c r="AL142" i="26"/>
  <c r="AY138" i="26"/>
  <c r="AO138" i="26"/>
  <c r="BA136" i="26"/>
  <c r="AQ136" i="26"/>
  <c r="BA138" i="26"/>
  <c r="AQ138" i="26"/>
  <c r="AV136" i="26"/>
  <c r="AL136" i="26"/>
  <c r="AW132" i="26"/>
  <c r="AM132" i="26"/>
  <c r="AX134" i="26"/>
  <c r="AN134" i="26"/>
  <c r="AV134" i="26"/>
  <c r="AL134" i="26"/>
  <c r="AY145" i="26"/>
  <c r="AO145" i="26"/>
  <c r="AW139" i="26"/>
  <c r="AM139" i="26"/>
  <c r="AX133" i="26"/>
  <c r="AN133" i="26"/>
  <c r="AW135" i="26"/>
  <c r="AM135" i="26"/>
  <c r="BA133" i="26"/>
  <c r="AQ133" i="26"/>
  <c r="AY131" i="26"/>
  <c r="AO131" i="26"/>
  <c r="BA140" i="26"/>
  <c r="AQ140" i="26"/>
  <c r="AW142" i="26"/>
  <c r="AM142" i="26"/>
  <c r="AX136" i="26"/>
  <c r="AN136" i="26"/>
  <c r="AX140" i="26"/>
  <c r="AN140" i="26"/>
  <c r="BA134" i="26"/>
  <c r="AQ134" i="26"/>
  <c r="AV133" i="26"/>
  <c r="AL133" i="26"/>
  <c r="BA141" i="26"/>
  <c r="AQ141" i="26"/>
  <c r="AV132" i="26"/>
  <c r="AL132" i="26"/>
  <c r="AZ131" i="26"/>
  <c r="AP131" i="26"/>
  <c r="AV140" i="26"/>
  <c r="AL140" i="26"/>
  <c r="AV137" i="26"/>
  <c r="AL137" i="26"/>
  <c r="AW138" i="26"/>
  <c r="AM138" i="26"/>
  <c r="AW144" i="26"/>
  <c r="AM144" i="26"/>
  <c r="AZ136" i="26"/>
  <c r="AP136" i="26"/>
  <c r="AY132" i="26"/>
  <c r="AO132" i="26"/>
  <c r="BA144" i="26"/>
  <c r="AQ144" i="26"/>
  <c r="AR144" i="26" s="1"/>
  <c r="AV138" i="26"/>
  <c r="AL138" i="26"/>
  <c r="AW134" i="26"/>
  <c r="AM134" i="26"/>
  <c r="AZ133" i="26"/>
  <c r="AP133" i="26"/>
  <c r="BA132" i="26"/>
  <c r="AQ132" i="26"/>
  <c r="BA135" i="26"/>
  <c r="AQ135" i="26"/>
  <c r="AW133" i="26"/>
  <c r="AM133" i="26"/>
  <c r="AX131" i="26"/>
  <c r="AN131" i="26"/>
  <c r="AZ140" i="26"/>
  <c r="AP140" i="26"/>
  <c r="AW137" i="26"/>
  <c r="AM137" i="26"/>
  <c r="AZ145" i="26"/>
  <c r="AP145" i="26"/>
  <c r="AX110" i="26"/>
  <c r="AN110" i="26"/>
  <c r="AW120" i="26"/>
  <c r="AM120" i="26"/>
  <c r="AZ112" i="26"/>
  <c r="AP112" i="26"/>
  <c r="AZ115" i="26"/>
  <c r="AP115" i="26"/>
  <c r="AW109" i="26"/>
  <c r="AM109" i="26"/>
  <c r="AW122" i="26"/>
  <c r="AM122" i="26"/>
  <c r="AX117" i="26"/>
  <c r="AN117" i="26"/>
  <c r="AY114" i="26"/>
  <c r="AO114" i="26"/>
  <c r="AY108" i="26"/>
  <c r="AO108" i="26"/>
  <c r="AY121" i="26"/>
  <c r="AO121" i="26"/>
  <c r="AV123" i="26"/>
  <c r="AL123" i="26"/>
  <c r="AW108" i="26"/>
  <c r="AM108" i="26"/>
  <c r="BA110" i="26"/>
  <c r="AQ110" i="26"/>
  <c r="AV118" i="26"/>
  <c r="AL118" i="26"/>
  <c r="AZ119" i="26"/>
  <c r="AP119" i="26"/>
  <c r="BA115" i="26"/>
  <c r="AQ115" i="26"/>
  <c r="AZ121" i="26"/>
  <c r="AP121" i="26"/>
  <c r="AX120" i="26"/>
  <c r="AN120" i="26"/>
  <c r="AZ118" i="26"/>
  <c r="AP118" i="26"/>
  <c r="BA109" i="26"/>
  <c r="AQ109" i="26"/>
  <c r="BA114" i="26"/>
  <c r="AQ114" i="26"/>
  <c r="AV114" i="26"/>
  <c r="AL114" i="26"/>
  <c r="AX114" i="26"/>
  <c r="AN114" i="26"/>
  <c r="BA108" i="26"/>
  <c r="AQ108" i="26"/>
  <c r="BA112" i="26"/>
  <c r="AQ112" i="26"/>
  <c r="AV120" i="26"/>
  <c r="AL120" i="26"/>
  <c r="AX107" i="26"/>
  <c r="AN107" i="26"/>
  <c r="AV107" i="26"/>
  <c r="AL107" i="26"/>
  <c r="AX123" i="26"/>
  <c r="AN123" i="26"/>
  <c r="AV110" i="26"/>
  <c r="AL110" i="26"/>
  <c r="AW116" i="26"/>
  <c r="AM116" i="26"/>
  <c r="AU108" i="26"/>
  <c r="AR106" i="26"/>
  <c r="BA122" i="26"/>
  <c r="AQ122" i="26"/>
  <c r="AW118" i="26"/>
  <c r="AM118" i="26"/>
  <c r="AX109" i="26"/>
  <c r="AN109" i="26"/>
  <c r="AZ117" i="26"/>
  <c r="AP117" i="26"/>
  <c r="AZ120" i="26"/>
  <c r="AP120" i="26"/>
  <c r="AV111" i="26"/>
  <c r="AL111" i="26"/>
  <c r="BA123" i="26"/>
  <c r="AQ123" i="26"/>
  <c r="AY110" i="26"/>
  <c r="AO110" i="26"/>
  <c r="AY120" i="26"/>
  <c r="AO120" i="26"/>
  <c r="AW117" i="26"/>
  <c r="AM117" i="26"/>
  <c r="AY116" i="26"/>
  <c r="AO116" i="26"/>
  <c r="AU122" i="26"/>
  <c r="AK122" i="26"/>
  <c r="AV112" i="26"/>
  <c r="AL112" i="26"/>
  <c r="AY112" i="26"/>
  <c r="AO112" i="26"/>
  <c r="AZ109" i="26"/>
  <c r="AP109" i="26"/>
  <c r="BA111" i="26"/>
  <c r="AQ111" i="26"/>
  <c r="AX121" i="26"/>
  <c r="AN121" i="26"/>
  <c r="AW115" i="26"/>
  <c r="AM115" i="26"/>
  <c r="AW110" i="26"/>
  <c r="AM110" i="26"/>
  <c r="BA116" i="26"/>
  <c r="AQ116" i="26"/>
  <c r="AZ122" i="26"/>
  <c r="AP122" i="26"/>
  <c r="AY118" i="26"/>
  <c r="AO118" i="26"/>
  <c r="AX122" i="26"/>
  <c r="AN122" i="26"/>
  <c r="AZ116" i="26"/>
  <c r="AP116" i="26"/>
  <c r="AX118" i="26"/>
  <c r="AN118" i="26"/>
  <c r="AW112" i="26"/>
  <c r="AM112" i="26"/>
  <c r="AY107" i="26"/>
  <c r="AO107" i="26"/>
  <c r="AX111" i="26"/>
  <c r="AN111" i="26"/>
  <c r="AV121" i="26"/>
  <c r="AL121" i="26"/>
  <c r="AZ111" i="26"/>
  <c r="AP111" i="26"/>
  <c r="BA120" i="26"/>
  <c r="AQ120" i="26"/>
  <c r="AZ65" i="26"/>
  <c r="AP65" i="26"/>
  <c r="BA66" i="26"/>
  <c r="AQ66" i="26"/>
  <c r="AW62" i="26"/>
  <c r="AM62" i="26"/>
  <c r="AW71" i="26"/>
  <c r="AM71" i="26"/>
  <c r="AY71" i="26"/>
  <c r="AO71" i="26"/>
  <c r="AY58" i="26"/>
  <c r="AO58" i="26"/>
  <c r="BA58" i="26"/>
  <c r="AQ58" i="26"/>
  <c r="BA64" i="26"/>
  <c r="AQ64" i="26"/>
  <c r="AY59" i="26"/>
  <c r="AO59" i="26"/>
  <c r="BA70" i="26"/>
  <c r="AQ70" i="26"/>
  <c r="AY62" i="26"/>
  <c r="AO62" i="26"/>
  <c r="AV67" i="26"/>
  <c r="AL67" i="26"/>
  <c r="BA61" i="26"/>
  <c r="AQ61" i="26"/>
  <c r="AW66" i="26"/>
  <c r="AM66" i="26"/>
  <c r="AV64" i="26"/>
  <c r="AL64" i="26"/>
  <c r="AX64" i="26"/>
  <c r="AN64" i="26"/>
  <c r="AZ61" i="26"/>
  <c r="AP61" i="26"/>
  <c r="AX59" i="26"/>
  <c r="AN59" i="26"/>
  <c r="BA60" i="26"/>
  <c r="AQ60" i="26"/>
  <c r="AZ63" i="26"/>
  <c r="AP63" i="26"/>
  <c r="AX58" i="26"/>
  <c r="AN58" i="26"/>
  <c r="AV58" i="26"/>
  <c r="BB58" i="26" s="1"/>
  <c r="AL58" i="26"/>
  <c r="AW60" i="26"/>
  <c r="AM60" i="26"/>
  <c r="AZ64" i="26"/>
  <c r="AP64" i="26"/>
  <c r="AZ66" i="26"/>
  <c r="AP66" i="26"/>
  <c r="AX62" i="26"/>
  <c r="AN62" i="26"/>
  <c r="AZ67" i="26"/>
  <c r="AP67" i="26"/>
  <c r="AY67" i="26"/>
  <c r="AO67" i="26"/>
  <c r="AV61" i="26"/>
  <c r="AL61" i="26"/>
  <c r="BA72" i="26"/>
  <c r="AQ72" i="26"/>
  <c r="AZ72" i="26"/>
  <c r="AP72" i="26"/>
  <c r="AR56" i="26"/>
  <c r="AW68" i="26"/>
  <c r="AM68" i="26"/>
  <c r="AZ68" i="26"/>
  <c r="AP68" i="26"/>
  <c r="AY60" i="26"/>
  <c r="AO60" i="26"/>
  <c r="AZ71" i="26"/>
  <c r="AP71" i="26"/>
  <c r="AZ58" i="26"/>
  <c r="AP58" i="26"/>
  <c r="AY63" i="26"/>
  <c r="AO63" i="26"/>
  <c r="AU58" i="26"/>
  <c r="AK58" i="26"/>
  <c r="AX65" i="26"/>
  <c r="AN65" i="26"/>
  <c r="AY64" i="26"/>
  <c r="AO64" i="26"/>
  <c r="AY65" i="26"/>
  <c r="AO65" i="26"/>
  <c r="AV70" i="26"/>
  <c r="AL70" i="26"/>
  <c r="AZ62" i="26"/>
  <c r="AP62" i="26"/>
  <c r="AW61" i="26"/>
  <c r="AM61" i="26"/>
  <c r="AY61" i="26"/>
  <c r="AO61" i="26"/>
  <c r="AY70" i="26"/>
  <c r="AO70" i="26"/>
  <c r="AV68" i="26"/>
  <c r="AL68" i="26"/>
  <c r="AX60" i="26"/>
  <c r="AN60" i="26"/>
  <c r="AW63" i="26"/>
  <c r="AM63" i="26"/>
  <c r="AW70" i="26"/>
  <c r="AM70" i="26"/>
  <c r="AY66" i="26"/>
  <c r="AO66" i="26"/>
  <c r="BA62" i="26"/>
  <c r="AQ62" i="26"/>
  <c r="AX67" i="26"/>
  <c r="AN67" i="26"/>
  <c r="AX61" i="26"/>
  <c r="AN61" i="26"/>
  <c r="AV72" i="26"/>
  <c r="AL72" i="26"/>
  <c r="AW67" i="26"/>
  <c r="AM67" i="26"/>
  <c r="AY68" i="26"/>
  <c r="AO68" i="26"/>
  <c r="AZ59" i="26"/>
  <c r="AP59" i="26"/>
  <c r="AV71" i="26"/>
  <c r="AL71" i="26"/>
  <c r="AW64" i="26"/>
  <c r="AM64" i="26"/>
  <c r="AX68" i="26"/>
  <c r="AN68" i="26"/>
  <c r="AV63" i="26"/>
  <c r="AL63" i="26"/>
  <c r="AZ70" i="26"/>
  <c r="AP70" i="26"/>
  <c r="AX66" i="26"/>
  <c r="AN66" i="26"/>
  <c r="AV59" i="26"/>
  <c r="BB59" i="26" s="1"/>
  <c r="AL59" i="26"/>
  <c r="AV62" i="26"/>
  <c r="AL62" i="26"/>
  <c r="BA67" i="26"/>
  <c r="AQ67" i="26"/>
  <c r="AY72" i="26"/>
  <c r="AO72" i="26"/>
  <c r="AR42" i="26"/>
  <c r="AR45" i="26"/>
  <c r="AR33" i="26"/>
  <c r="AR34" i="26"/>
  <c r="AS48" i="26"/>
  <c r="AR38" i="26"/>
  <c r="AR40" i="26"/>
  <c r="AR43" i="26"/>
  <c r="AR36" i="26"/>
  <c r="AR41" i="26"/>
  <c r="AR39" i="26"/>
  <c r="AR32" i="26"/>
  <c r="AR37" i="26"/>
  <c r="AR35" i="26"/>
  <c r="AR31" i="26"/>
  <c r="AR46" i="26"/>
  <c r="AW145" i="26"/>
  <c r="BA117" i="26"/>
  <c r="BA107" i="26"/>
  <c r="BB107" i="26" s="1"/>
  <c r="AU112" i="26"/>
  <c r="AU114" i="26"/>
  <c r="AX137" i="26"/>
  <c r="AU185" i="26"/>
  <c r="AU135" i="26"/>
  <c r="AX71" i="26"/>
  <c r="AU194" i="26"/>
  <c r="AU110" i="26"/>
  <c r="AY117" i="26"/>
  <c r="P160" i="26"/>
  <c r="AU67" i="26"/>
  <c r="AX72" i="26"/>
  <c r="M160" i="26"/>
  <c r="AX141" i="26"/>
  <c r="S72" i="26"/>
  <c r="L163" i="26"/>
  <c r="AK163" i="26" s="1"/>
  <c r="P163" i="26"/>
  <c r="AO163" i="26" s="1"/>
  <c r="R165" i="26"/>
  <c r="AY115" i="26"/>
  <c r="O163" i="26"/>
  <c r="N165" i="26"/>
  <c r="AM165" i="26" s="1"/>
  <c r="N163" i="26"/>
  <c r="AU141" i="26"/>
  <c r="AU144" i="26"/>
  <c r="O165" i="26"/>
  <c r="R163" i="26"/>
  <c r="AQ163" i="26" s="1"/>
  <c r="AW121" i="26"/>
  <c r="S139" i="26"/>
  <c r="S123" i="26"/>
  <c r="BA121" i="26"/>
  <c r="AX139" i="26"/>
  <c r="Q158" i="26"/>
  <c r="O158" i="26"/>
  <c r="M158" i="26"/>
  <c r="AW111" i="26"/>
  <c r="N158" i="26"/>
  <c r="AM158" i="26" s="1"/>
  <c r="S110" i="26"/>
  <c r="R158" i="26"/>
  <c r="Q160" i="26"/>
  <c r="AU133" i="26"/>
  <c r="R160" i="26"/>
  <c r="AU120" i="26"/>
  <c r="AU117" i="26"/>
  <c r="L154" i="26"/>
  <c r="AK154" i="26" s="1"/>
  <c r="S137" i="26"/>
  <c r="S107" i="26"/>
  <c r="S66" i="26"/>
  <c r="Q154" i="26"/>
  <c r="AP154" i="26" s="1"/>
  <c r="O154" i="26"/>
  <c r="AN154" i="26" s="1"/>
  <c r="AZ108" i="26"/>
  <c r="AY144" i="26"/>
  <c r="AV108" i="26"/>
  <c r="AU61" i="26"/>
  <c r="AU115" i="26"/>
  <c r="R154" i="26"/>
  <c r="AQ154" i="26" s="1"/>
  <c r="AU123" i="26"/>
  <c r="BB123" i="26" s="1"/>
  <c r="AU137" i="26"/>
  <c r="AW140" i="26"/>
  <c r="S115" i="26"/>
  <c r="AV115" i="26"/>
  <c r="P165" i="26"/>
  <c r="AO165" i="26" s="1"/>
  <c r="Q159" i="26"/>
  <c r="AP159" i="26" s="1"/>
  <c r="AV116" i="26"/>
  <c r="S133" i="26"/>
  <c r="R69" i="26"/>
  <c r="AQ69" i="26" s="1"/>
  <c r="AU121" i="26"/>
  <c r="AU66" i="26"/>
  <c r="AU140" i="26"/>
  <c r="M191" i="26"/>
  <c r="AL191" i="26" s="1"/>
  <c r="N154" i="26"/>
  <c r="AM154" i="26" s="1"/>
  <c r="M154" i="26"/>
  <c r="AL154" i="26" s="1"/>
  <c r="Q165" i="26"/>
  <c r="AP165" i="26" s="1"/>
  <c r="AU116" i="26"/>
  <c r="M69" i="26"/>
  <c r="AL69" i="26" s="1"/>
  <c r="S135" i="26"/>
  <c r="S61" i="26"/>
  <c r="S67" i="26"/>
  <c r="S131" i="26"/>
  <c r="S70" i="26"/>
  <c r="AU70" i="26"/>
  <c r="M159" i="26"/>
  <c r="BA65" i="26"/>
  <c r="L69" i="26"/>
  <c r="AK69" i="26" s="1"/>
  <c r="L167" i="26"/>
  <c r="AK167" i="26" s="1"/>
  <c r="S141" i="26"/>
  <c r="AU62" i="26"/>
  <c r="S62" i="26"/>
  <c r="S121" i="26"/>
  <c r="S145" i="26"/>
  <c r="S111" i="26"/>
  <c r="AU111" i="26"/>
  <c r="AX135" i="26"/>
  <c r="AU192" i="26"/>
  <c r="L119" i="26"/>
  <c r="AK119" i="26" s="1"/>
  <c r="S65" i="26"/>
  <c r="AW65" i="26"/>
  <c r="N69" i="26"/>
  <c r="AM69" i="26" s="1"/>
  <c r="M119" i="26"/>
  <c r="S112" i="26"/>
  <c r="O119" i="26"/>
  <c r="AV65" i="26"/>
  <c r="Q69" i="26"/>
  <c r="AU109" i="26"/>
  <c r="R119" i="26"/>
  <c r="N170" i="26"/>
  <c r="AM170" i="26" s="1"/>
  <c r="P69" i="26"/>
  <c r="AO69" i="26" s="1"/>
  <c r="N119" i="26"/>
  <c r="P119" i="26"/>
  <c r="AU182" i="26"/>
  <c r="BB182" i="26" s="1"/>
  <c r="S108" i="26"/>
  <c r="R161" i="26"/>
  <c r="Q161" i="26"/>
  <c r="AY191" i="26"/>
  <c r="R191" i="26"/>
  <c r="M167" i="26"/>
  <c r="BA59" i="26"/>
  <c r="P161" i="26"/>
  <c r="O191" i="26"/>
  <c r="AN191" i="26" s="1"/>
  <c r="Q191" i="26"/>
  <c r="L191" i="26"/>
  <c r="AK191" i="26" s="1"/>
  <c r="AW114" i="26"/>
  <c r="S192" i="26"/>
  <c r="AU68" i="26"/>
  <c r="S64" i="26"/>
  <c r="AV117" i="26"/>
  <c r="AZ143" i="26"/>
  <c r="S144" i="26"/>
  <c r="S68" i="26"/>
  <c r="P143" i="26"/>
  <c r="S71" i="26"/>
  <c r="S114" i="26"/>
  <c r="R143" i="26"/>
  <c r="L143" i="26"/>
  <c r="O143" i="26"/>
  <c r="N143" i="26"/>
  <c r="AM143" i="26" s="1"/>
  <c r="M143" i="26"/>
  <c r="AX138" i="26"/>
  <c r="AU184" i="26"/>
  <c r="AU166" i="26"/>
  <c r="BB166" i="26" s="1"/>
  <c r="AU60" i="26"/>
  <c r="BA71" i="26"/>
  <c r="AV109" i="26"/>
  <c r="AU189" i="26"/>
  <c r="S193" i="26"/>
  <c r="S188" i="26"/>
  <c r="S132" i="26"/>
  <c r="S63" i="26"/>
  <c r="AU63" i="26"/>
  <c r="S186" i="26"/>
  <c r="S117" i="26"/>
  <c r="L161" i="26"/>
  <c r="S134" i="26"/>
  <c r="S58" i="26"/>
  <c r="AU118" i="26"/>
  <c r="BB118" i="26" s="1"/>
  <c r="S59" i="26"/>
  <c r="S60" i="26"/>
  <c r="S118" i="26"/>
  <c r="S156" i="26"/>
  <c r="AV60" i="26"/>
  <c r="S166" i="26"/>
  <c r="Q162" i="26"/>
  <c r="O162" i="26"/>
  <c r="P162" i="26"/>
  <c r="AU156" i="26"/>
  <c r="N162" i="26"/>
  <c r="L162" i="26"/>
  <c r="AK162" i="26" s="1"/>
  <c r="S189" i="26"/>
  <c r="S194" i="26"/>
  <c r="S182" i="26"/>
  <c r="S181" i="26"/>
  <c r="AU187" i="26"/>
  <c r="S187" i="26"/>
  <c r="AU180" i="26"/>
  <c r="S190" i="26"/>
  <c r="S183" i="26"/>
  <c r="S180" i="26"/>
  <c r="S185" i="26"/>
  <c r="S116" i="26"/>
  <c r="AY154" i="26"/>
  <c r="R167" i="26"/>
  <c r="N167" i="26"/>
  <c r="P167" i="26"/>
  <c r="M161" i="26"/>
  <c r="Q167" i="26"/>
  <c r="R162" i="26"/>
  <c r="N161" i="26"/>
  <c r="S142" i="26"/>
  <c r="S136" i="26"/>
  <c r="S140" i="26"/>
  <c r="S120" i="26"/>
  <c r="S122" i="26"/>
  <c r="S109" i="26"/>
  <c r="BB112" i="26"/>
  <c r="S138" i="26"/>
  <c r="S184" i="26"/>
  <c r="AV192" i="26"/>
  <c r="L170" i="26"/>
  <c r="AK170" i="26" s="1"/>
  <c r="M170" i="26"/>
  <c r="R170" i="26"/>
  <c r="O170" i="26"/>
  <c r="AN170" i="26" s="1"/>
  <c r="Q170" i="26"/>
  <c r="AP170" i="26" s="1"/>
  <c r="AV122" i="26"/>
  <c r="BB122" i="26" s="1"/>
  <c r="M57" i="26"/>
  <c r="AL57" i="26" s="1"/>
  <c r="O57" i="26"/>
  <c r="P57" i="26"/>
  <c r="AO57" i="26" s="1"/>
  <c r="Q57" i="26"/>
  <c r="AP57" i="26" s="1"/>
  <c r="N57" i="26"/>
  <c r="AM57" i="26" s="1"/>
  <c r="R57" i="26"/>
  <c r="AQ57" i="26" s="1"/>
  <c r="L57" i="26"/>
  <c r="AK57" i="26" s="1"/>
  <c r="Q179" i="26"/>
  <c r="P179" i="26"/>
  <c r="N179" i="26"/>
  <c r="L179" i="26"/>
  <c r="AK179" i="26" s="1"/>
  <c r="M179" i="26"/>
  <c r="AL179" i="26" s="1"/>
  <c r="R179" i="26"/>
  <c r="AQ179" i="26" s="1"/>
  <c r="O179" i="26"/>
  <c r="AN179" i="26" s="1"/>
  <c r="AZ190" i="26"/>
  <c r="AX132" i="26"/>
  <c r="AZ110" i="26"/>
  <c r="L44" i="26"/>
  <c r="N44" i="26"/>
  <c r="R44" i="26"/>
  <c r="O44" i="26"/>
  <c r="P44" i="26"/>
  <c r="M44" i="26"/>
  <c r="Q44" i="26"/>
  <c r="S168" i="26"/>
  <c r="BB48" i="26"/>
  <c r="S169" i="26"/>
  <c r="M18" i="26"/>
  <c r="AU169" i="26"/>
  <c r="N10" i="26"/>
  <c r="O18" i="26"/>
  <c r="L10" i="26"/>
  <c r="P22" i="26"/>
  <c r="N22" i="26"/>
  <c r="R18" i="26"/>
  <c r="AU160" i="26"/>
  <c r="M10" i="26"/>
  <c r="Q10" i="26"/>
  <c r="N18" i="26"/>
  <c r="P18" i="26"/>
  <c r="R10" i="26"/>
  <c r="O22" i="26"/>
  <c r="L18" i="26"/>
  <c r="P10" i="26"/>
  <c r="R22" i="26"/>
  <c r="AU158" i="26"/>
  <c r="M22" i="26"/>
  <c r="L22" i="26"/>
  <c r="BB131" i="26"/>
  <c r="AY171" i="26"/>
  <c r="AV163" i="26"/>
  <c r="AY170" i="26"/>
  <c r="AV171" i="26"/>
  <c r="S171" i="26"/>
  <c r="AX160" i="26"/>
  <c r="AX69" i="26"/>
  <c r="AZ163" i="26"/>
  <c r="AX171" i="26"/>
  <c r="BB113" i="26"/>
  <c r="BB146" i="26"/>
  <c r="AZ178" i="26"/>
  <c r="BA178" i="26"/>
  <c r="AV178" i="26"/>
  <c r="AU178" i="26"/>
  <c r="S178" i="26"/>
  <c r="AU165" i="26"/>
  <c r="AW165" i="26"/>
  <c r="AV165" i="26"/>
  <c r="BA155" i="26"/>
  <c r="AX155" i="26"/>
  <c r="AZ155" i="26"/>
  <c r="AY157" i="26"/>
  <c r="AW157" i="26"/>
  <c r="AU157" i="26"/>
  <c r="S157" i="26"/>
  <c r="AV157" i="26"/>
  <c r="BA159" i="26"/>
  <c r="AX159" i="26"/>
  <c r="AZ56" i="26"/>
  <c r="AV56" i="26"/>
  <c r="AY56" i="26"/>
  <c r="AW56" i="26"/>
  <c r="AX43" i="26"/>
  <c r="AW43" i="26"/>
  <c r="AV43" i="26"/>
  <c r="AU43" i="26"/>
  <c r="S43" i="26"/>
  <c r="AX39" i="26"/>
  <c r="AW39" i="26"/>
  <c r="AV39" i="26"/>
  <c r="AU39" i="26"/>
  <c r="S39" i="26"/>
  <c r="AX37" i="26"/>
  <c r="AW37" i="26"/>
  <c r="AV37" i="26"/>
  <c r="AU37" i="26"/>
  <c r="S37" i="26"/>
  <c r="AX35" i="26"/>
  <c r="AW35" i="26"/>
  <c r="AV35" i="26"/>
  <c r="AU35" i="26"/>
  <c r="S35" i="26"/>
  <c r="AX31" i="26"/>
  <c r="AZ31" i="26"/>
  <c r="BA31" i="26"/>
  <c r="AY31" i="26"/>
  <c r="AZ164" i="26"/>
  <c r="AY164" i="26"/>
  <c r="BA164" i="26"/>
  <c r="AY42" i="26"/>
  <c r="AZ42" i="26"/>
  <c r="BA42" i="26"/>
  <c r="AX42" i="26"/>
  <c r="AY38" i="26"/>
  <c r="AZ38" i="26"/>
  <c r="BA38" i="26"/>
  <c r="AX38" i="26"/>
  <c r="AY36" i="26"/>
  <c r="AZ36" i="26"/>
  <c r="BA36" i="26"/>
  <c r="AX36" i="26"/>
  <c r="AY32" i="26"/>
  <c r="AX32" i="26"/>
  <c r="AZ32" i="26"/>
  <c r="AW32" i="26"/>
  <c r="AW106" i="26"/>
  <c r="AV106" i="26"/>
  <c r="S106" i="26"/>
  <c r="AU106" i="26"/>
  <c r="AY47" i="26"/>
  <c r="AZ47" i="26"/>
  <c r="BA47" i="26"/>
  <c r="AX47" i="26"/>
  <c r="AY45" i="26"/>
  <c r="AZ45" i="26"/>
  <c r="BA45" i="26"/>
  <c r="AX45" i="26"/>
  <c r="AX33" i="26"/>
  <c r="AW33" i="26"/>
  <c r="AV33" i="26"/>
  <c r="AU33" i="26"/>
  <c r="S33" i="26"/>
  <c r="AX41" i="26"/>
  <c r="AW41" i="26"/>
  <c r="AV41" i="26"/>
  <c r="AU41" i="26"/>
  <c r="S41" i="26"/>
  <c r="Q148" i="26"/>
  <c r="AZ130" i="26"/>
  <c r="AU130" i="26"/>
  <c r="S130" i="26"/>
  <c r="AW130" i="26"/>
  <c r="AX46" i="26"/>
  <c r="AW46" i="26"/>
  <c r="AV46" i="26"/>
  <c r="AU46" i="26"/>
  <c r="S46" i="26"/>
  <c r="AY34" i="26"/>
  <c r="AZ34" i="26"/>
  <c r="BA34" i="26"/>
  <c r="AX34" i="26"/>
  <c r="AU40" i="26"/>
  <c r="S40" i="26"/>
  <c r="AV40" i="26"/>
  <c r="AW40" i="26"/>
  <c r="AX178" i="26"/>
  <c r="AW178" i="26"/>
  <c r="AY178" i="26"/>
  <c r="AU155" i="26"/>
  <c r="S155" i="26"/>
  <c r="AW155" i="26"/>
  <c r="AY155" i="26"/>
  <c r="AV155" i="26"/>
  <c r="BA157" i="26"/>
  <c r="AX157" i="26"/>
  <c r="AZ157" i="26"/>
  <c r="AY159" i="26"/>
  <c r="AW159" i="26"/>
  <c r="AU159" i="26"/>
  <c r="BA56" i="26"/>
  <c r="AU56" i="26"/>
  <c r="S56" i="26"/>
  <c r="AX56" i="26"/>
  <c r="BA43" i="26"/>
  <c r="AZ43" i="26"/>
  <c r="AY43" i="26"/>
  <c r="BA39" i="26"/>
  <c r="AZ39" i="26"/>
  <c r="AY39" i="26"/>
  <c r="BA37" i="26"/>
  <c r="AZ37" i="26"/>
  <c r="AY37" i="26"/>
  <c r="BA35" i="26"/>
  <c r="AZ35" i="26"/>
  <c r="AY35" i="26"/>
  <c r="AW31" i="26"/>
  <c r="AV31" i="26"/>
  <c r="AU31" i="26"/>
  <c r="S31" i="26"/>
  <c r="AS31" i="26" s="1"/>
  <c r="AX164" i="26"/>
  <c r="AV164" i="26"/>
  <c r="AU164" i="26"/>
  <c r="S164" i="26"/>
  <c r="AW164" i="26"/>
  <c r="AU42" i="26"/>
  <c r="S42" i="26"/>
  <c r="AV42" i="26"/>
  <c r="AW42" i="26"/>
  <c r="AU38" i="26"/>
  <c r="S38" i="26"/>
  <c r="AV38" i="26"/>
  <c r="AW38" i="26"/>
  <c r="AU36" i="26"/>
  <c r="S36" i="26"/>
  <c r="AV36" i="26"/>
  <c r="AW36" i="26"/>
  <c r="AU32" i="26"/>
  <c r="S32" i="26"/>
  <c r="BA32" i="26"/>
  <c r="AV32" i="26"/>
  <c r="BA106" i="26"/>
  <c r="AX106" i="26"/>
  <c r="AY106" i="26"/>
  <c r="Q124" i="26"/>
  <c r="AZ106" i="26"/>
  <c r="AU47" i="26"/>
  <c r="S47" i="26"/>
  <c r="AS47" i="26" s="1"/>
  <c r="AV47" i="26"/>
  <c r="AW47" i="26"/>
  <c r="AU45" i="26"/>
  <c r="S45" i="26"/>
  <c r="AV45" i="26"/>
  <c r="AW45" i="26"/>
  <c r="BA33" i="26"/>
  <c r="AZ33" i="26"/>
  <c r="AY33" i="26"/>
  <c r="BA41" i="26"/>
  <c r="AZ41" i="26"/>
  <c r="AY41" i="26"/>
  <c r="BA130" i="26"/>
  <c r="AY130" i="26"/>
  <c r="AV130" i="26"/>
  <c r="AX130" i="26"/>
  <c r="BA46" i="26"/>
  <c r="AZ46" i="26"/>
  <c r="AY46" i="26"/>
  <c r="AU34" i="26"/>
  <c r="S34" i="26"/>
  <c r="AV34" i="26"/>
  <c r="AW34" i="26"/>
  <c r="AY40" i="26"/>
  <c r="AZ40" i="26"/>
  <c r="BA40" i="26"/>
  <c r="AX40" i="26"/>
  <c r="AZ159" i="26" l="1"/>
  <c r="BA163" i="26"/>
  <c r="AR61" i="26"/>
  <c r="AR110" i="26"/>
  <c r="BB68" i="26"/>
  <c r="BB184" i="26"/>
  <c r="AS130" i="26"/>
  <c r="BB61" i="26"/>
  <c r="BB67" i="26"/>
  <c r="AR59" i="26"/>
  <c r="AR63" i="26"/>
  <c r="AS63" i="26" s="1"/>
  <c r="AR171" i="26"/>
  <c r="AS171" i="26" s="1"/>
  <c r="AR166" i="26"/>
  <c r="AY165" i="26"/>
  <c r="BB142" i="26"/>
  <c r="AR115" i="26"/>
  <c r="AS115" i="26" s="1"/>
  <c r="AP124" i="26"/>
  <c r="AR120" i="26"/>
  <c r="AS120" i="26" s="1"/>
  <c r="AR111" i="26"/>
  <c r="AS111" i="26" s="1"/>
  <c r="AR114" i="26"/>
  <c r="AR137" i="26"/>
  <c r="AS137" i="26" s="1"/>
  <c r="AM148" i="26"/>
  <c r="AS144" i="26"/>
  <c r="AR140" i="26"/>
  <c r="AS140" i="26" s="1"/>
  <c r="AR135" i="26"/>
  <c r="AS135" i="26" s="1"/>
  <c r="AR145" i="26"/>
  <c r="AR194" i="26"/>
  <c r="AU18" i="26"/>
  <c r="AK18" i="26"/>
  <c r="AV22" i="26"/>
  <c r="AL22" i="26"/>
  <c r="AX22" i="26"/>
  <c r="AN22" i="26"/>
  <c r="AW10" i="26"/>
  <c r="AM10" i="26"/>
  <c r="AL74" i="26"/>
  <c r="BB138" i="26"/>
  <c r="AS32" i="26"/>
  <c r="BB64" i="26"/>
  <c r="AR65" i="26"/>
  <c r="AS65" i="26" s="1"/>
  <c r="AR121" i="26"/>
  <c r="AS121" i="26" s="1"/>
  <c r="AR109" i="26"/>
  <c r="AS109" i="26" s="1"/>
  <c r="BA10" i="26"/>
  <c r="AQ10" i="26"/>
  <c r="BA18" i="26"/>
  <c r="AQ18" i="26"/>
  <c r="BB169" i="26"/>
  <c r="AQ74" i="26"/>
  <c r="AK124" i="26"/>
  <c r="AS59" i="26"/>
  <c r="AR67" i="26"/>
  <c r="AS67" i="26" s="1"/>
  <c r="AR116" i="26"/>
  <c r="AS116" i="26" s="1"/>
  <c r="AX18" i="26"/>
  <c r="AN18" i="26"/>
  <c r="AS106" i="26"/>
  <c r="AW158" i="26"/>
  <c r="AY18" i="26"/>
  <c r="AO18" i="26"/>
  <c r="AW22" i="26"/>
  <c r="AM22" i="26"/>
  <c r="AV18" i="26"/>
  <c r="AL18" i="26"/>
  <c r="AM74" i="26"/>
  <c r="BB71" i="26"/>
  <c r="BB137" i="26"/>
  <c r="AS46" i="26"/>
  <c r="BB134" i="26"/>
  <c r="AP148" i="26"/>
  <c r="AR133" i="26"/>
  <c r="AS133" i="26" s="1"/>
  <c r="AR134" i="26"/>
  <c r="AR185" i="26"/>
  <c r="BB193" i="26"/>
  <c r="AU22" i="26"/>
  <c r="AK22" i="26"/>
  <c r="BA22" i="26"/>
  <c r="AQ22" i="26"/>
  <c r="AW18" i="26"/>
  <c r="AM18" i="26"/>
  <c r="AY22" i="26"/>
  <c r="AO22" i="26"/>
  <c r="BB156" i="26"/>
  <c r="AR60" i="26"/>
  <c r="AS60" i="26" s="1"/>
  <c r="AR66" i="26"/>
  <c r="AS66" i="26" s="1"/>
  <c r="AR118" i="26"/>
  <c r="AS118" i="26" s="1"/>
  <c r="AR112" i="26"/>
  <c r="AS112" i="26" s="1"/>
  <c r="AR123" i="26"/>
  <c r="AS123" i="26" s="1"/>
  <c r="AR117" i="26"/>
  <c r="AS117" i="26" s="1"/>
  <c r="AR108" i="26"/>
  <c r="AS108" i="26" s="1"/>
  <c r="AR141" i="26"/>
  <c r="AS141" i="26" s="1"/>
  <c r="AR184" i="26"/>
  <c r="AS184" i="26" s="1"/>
  <c r="AR182" i="26"/>
  <c r="AV10" i="26"/>
  <c r="AL10" i="26"/>
  <c r="AY10" i="26"/>
  <c r="AO10" i="26"/>
  <c r="AZ10" i="26"/>
  <c r="AP10" i="26"/>
  <c r="AU10" i="26"/>
  <c r="AK10" i="26"/>
  <c r="AO74" i="26"/>
  <c r="AS43" i="26"/>
  <c r="BB72" i="26"/>
  <c r="BB145" i="26"/>
  <c r="AR169" i="26"/>
  <c r="AS169" i="26" s="1"/>
  <c r="AR156" i="26"/>
  <c r="AS156" i="26" s="1"/>
  <c r="BB194" i="26"/>
  <c r="AR187" i="26"/>
  <c r="AS187" i="26" s="1"/>
  <c r="AN196" i="26"/>
  <c r="AL196" i="26"/>
  <c r="AS180" i="26"/>
  <c r="AS194" i="26"/>
  <c r="AR183" i="26"/>
  <c r="AS185" i="26"/>
  <c r="BB186" i="26"/>
  <c r="BB181" i="26"/>
  <c r="BB183" i="26"/>
  <c r="AR186" i="26"/>
  <c r="AS186" i="26" s="1"/>
  <c r="AR192" i="26"/>
  <c r="AS192" i="26" s="1"/>
  <c r="BB180" i="26"/>
  <c r="BB188" i="26"/>
  <c r="BB190" i="26"/>
  <c r="AR189" i="26"/>
  <c r="AS189" i="26" s="1"/>
  <c r="AS182" i="26"/>
  <c r="AS183" i="26"/>
  <c r="Q196" i="26"/>
  <c r="AP179" i="26"/>
  <c r="BB189" i="26"/>
  <c r="AZ191" i="26"/>
  <c r="AP191" i="26"/>
  <c r="AR193" i="26"/>
  <c r="AS193" i="26" s="1"/>
  <c r="AR181" i="26"/>
  <c r="AS181" i="26" s="1"/>
  <c r="AS178" i="26"/>
  <c r="BB185" i="26"/>
  <c r="AR190" i="26"/>
  <c r="AS190" i="26" s="1"/>
  <c r="BA191" i="26"/>
  <c r="AQ191" i="26"/>
  <c r="AQ196" i="26" s="1"/>
  <c r="BB187" i="26"/>
  <c r="P196" i="26"/>
  <c r="AO179" i="26"/>
  <c r="AO196" i="26" s="1"/>
  <c r="N196" i="26"/>
  <c r="AM179" i="26"/>
  <c r="AM196" i="26" s="1"/>
  <c r="AK196" i="26"/>
  <c r="AR188" i="26"/>
  <c r="AS188" i="26" s="1"/>
  <c r="AZ161" i="26"/>
  <c r="AP161" i="26"/>
  <c r="AZ167" i="26"/>
  <c r="AP167" i="26"/>
  <c r="AY162" i="26"/>
  <c r="AO162" i="26"/>
  <c r="AY161" i="26"/>
  <c r="AO161" i="26"/>
  <c r="BA161" i="26"/>
  <c r="AQ161" i="26"/>
  <c r="AV158" i="26"/>
  <c r="AL158" i="26"/>
  <c r="AW163" i="26"/>
  <c r="AM163" i="26"/>
  <c r="AY160" i="26"/>
  <c r="AO160" i="26"/>
  <c r="AS157" i="26"/>
  <c r="AV161" i="26"/>
  <c r="AL161" i="26"/>
  <c r="AX162" i="26"/>
  <c r="AN162" i="26"/>
  <c r="AU161" i="26"/>
  <c r="AK161" i="26"/>
  <c r="AV159" i="26"/>
  <c r="BB159" i="26" s="1"/>
  <c r="AL159" i="26"/>
  <c r="AR159" i="26" s="1"/>
  <c r="AZ160" i="26"/>
  <c r="AP160" i="26"/>
  <c r="AX158" i="26"/>
  <c r="AN158" i="26"/>
  <c r="AS166" i="26"/>
  <c r="AS155" i="26"/>
  <c r="BA162" i="26"/>
  <c r="AQ162" i="26"/>
  <c r="AY167" i="26"/>
  <c r="AO167" i="26"/>
  <c r="AZ162" i="26"/>
  <c r="AP162" i="26"/>
  <c r="AV167" i="26"/>
  <c r="AL167" i="26"/>
  <c r="AR154" i="26"/>
  <c r="BA158" i="26"/>
  <c r="AQ158" i="26"/>
  <c r="AZ158" i="26"/>
  <c r="AP158" i="26"/>
  <c r="AX163" i="26"/>
  <c r="AN163" i="26"/>
  <c r="AR168" i="26"/>
  <c r="AS168" i="26" s="1"/>
  <c r="BA160" i="26"/>
  <c r="AQ160" i="26"/>
  <c r="AW170" i="26"/>
  <c r="BA170" i="26"/>
  <c r="AQ170" i="26"/>
  <c r="AW167" i="26"/>
  <c r="AM167" i="26"/>
  <c r="AX165" i="26"/>
  <c r="AN165" i="26"/>
  <c r="AV160" i="26"/>
  <c r="AL160" i="26"/>
  <c r="AS164" i="26"/>
  <c r="AV170" i="26"/>
  <c r="AL170" i="26"/>
  <c r="AW161" i="26"/>
  <c r="AM161" i="26"/>
  <c r="BA167" i="26"/>
  <c r="AQ167" i="26"/>
  <c r="AW162" i="26"/>
  <c r="AM162" i="26"/>
  <c r="BA165" i="26"/>
  <c r="AQ165" i="26"/>
  <c r="R148" i="26"/>
  <c r="AQ143" i="26"/>
  <c r="AQ148" i="26" s="1"/>
  <c r="AR138" i="26"/>
  <c r="AS138" i="26" s="1"/>
  <c r="AR131" i="26"/>
  <c r="AS131" i="26" s="1"/>
  <c r="AV143" i="26"/>
  <c r="AL143" i="26"/>
  <c r="AL148" i="26" s="1"/>
  <c r="AY143" i="26"/>
  <c r="AY148" i="26" s="1"/>
  <c r="AO143" i="26"/>
  <c r="AO148" i="26" s="1"/>
  <c r="BB133" i="26"/>
  <c r="AS145" i="26"/>
  <c r="AS134" i="26"/>
  <c r="AR136" i="26"/>
  <c r="AS136" i="26" s="1"/>
  <c r="AR139" i="26"/>
  <c r="AS139" i="26" s="1"/>
  <c r="BB139" i="26"/>
  <c r="BB132" i="26"/>
  <c r="O148" i="26"/>
  <c r="AN143" i="26"/>
  <c r="AN148" i="26" s="1"/>
  <c r="AR132" i="26"/>
  <c r="AS132" i="26" s="1"/>
  <c r="L148" i="26"/>
  <c r="AK143" i="26"/>
  <c r="AK148" i="26" s="1"/>
  <c r="BB135" i="26"/>
  <c r="AR142" i="26"/>
  <c r="AS142" i="26" s="1"/>
  <c r="BA119" i="26"/>
  <c r="BA124" i="26" s="1"/>
  <c r="AQ119" i="26"/>
  <c r="AQ124" i="26" s="1"/>
  <c r="AV119" i="26"/>
  <c r="AV124" i="26" s="1"/>
  <c r="AL119" i="26"/>
  <c r="AL124" i="26" s="1"/>
  <c r="AS114" i="26"/>
  <c r="AR122" i="26"/>
  <c r="AS122" i="26" s="1"/>
  <c r="P124" i="26"/>
  <c r="AO119" i="26"/>
  <c r="AO124" i="26" s="1"/>
  <c r="BB120" i="26"/>
  <c r="N124" i="26"/>
  <c r="AM119" i="26"/>
  <c r="AM124" i="26" s="1"/>
  <c r="AX119" i="26"/>
  <c r="AX124" i="26" s="1"/>
  <c r="AN119" i="26"/>
  <c r="AN124" i="26" s="1"/>
  <c r="AS110" i="26"/>
  <c r="AR107" i="26"/>
  <c r="AS107" i="26" s="1"/>
  <c r="AR71" i="26"/>
  <c r="AS71" i="26" s="1"/>
  <c r="O74" i="26"/>
  <c r="AN57" i="26"/>
  <c r="AN74" i="26" s="1"/>
  <c r="AS61" i="26"/>
  <c r="AS56" i="26"/>
  <c r="AR64" i="26"/>
  <c r="AS64" i="26" s="1"/>
  <c r="BB63" i="26"/>
  <c r="BB62" i="26"/>
  <c r="BB70" i="26"/>
  <c r="AR68" i="26"/>
  <c r="AS68" i="26" s="1"/>
  <c r="AK74" i="26"/>
  <c r="AZ69" i="26"/>
  <c r="AP69" i="26"/>
  <c r="AR69" i="26" s="1"/>
  <c r="BB66" i="26"/>
  <c r="AR70" i="26"/>
  <c r="AS70" i="26" s="1"/>
  <c r="AR62" i="26"/>
  <c r="AS62" i="26" s="1"/>
  <c r="AR72" i="26"/>
  <c r="AS72" i="26" s="1"/>
  <c r="AR58" i="26"/>
  <c r="AS58" i="26" s="1"/>
  <c r="Q49" i="26"/>
  <c r="AP44" i="26"/>
  <c r="AP49" i="26" s="1"/>
  <c r="L49" i="26"/>
  <c r="AK44" i="26"/>
  <c r="M49" i="26"/>
  <c r="AL44" i="26"/>
  <c r="AL49" i="26" s="1"/>
  <c r="AS39" i="26"/>
  <c r="AS40" i="26"/>
  <c r="AS34" i="26"/>
  <c r="P49" i="26"/>
  <c r="AO44" i="26"/>
  <c r="AO49" i="26" s="1"/>
  <c r="AS35" i="26"/>
  <c r="AS38" i="26"/>
  <c r="AS33" i="26"/>
  <c r="O49" i="26"/>
  <c r="AN44" i="26"/>
  <c r="AN49" i="26" s="1"/>
  <c r="AS37" i="26"/>
  <c r="AS41" i="26"/>
  <c r="AS45" i="26"/>
  <c r="N49" i="26"/>
  <c r="AM44" i="26"/>
  <c r="AM49" i="26" s="1"/>
  <c r="R49" i="26"/>
  <c r="AQ44" i="26"/>
  <c r="AQ49" i="26" s="1"/>
  <c r="AS36" i="26"/>
  <c r="AS42" i="26"/>
  <c r="BB114" i="26"/>
  <c r="M74" i="26"/>
  <c r="AV69" i="26"/>
  <c r="R74" i="26"/>
  <c r="S159" i="26"/>
  <c r="BB141" i="26"/>
  <c r="S163" i="26"/>
  <c r="AU162" i="26"/>
  <c r="AU163" i="26"/>
  <c r="BB117" i="26"/>
  <c r="L124" i="26"/>
  <c r="BB110" i="26"/>
  <c r="R124" i="26"/>
  <c r="BB115" i="26"/>
  <c r="BA154" i="26"/>
  <c r="AX154" i="26"/>
  <c r="S158" i="26"/>
  <c r="AU154" i="26"/>
  <c r="AZ154" i="26"/>
  <c r="S165" i="26"/>
  <c r="AZ148" i="26"/>
  <c r="P148" i="26"/>
  <c r="BB144" i="26"/>
  <c r="AU69" i="26"/>
  <c r="L74" i="26"/>
  <c r="AY163" i="26"/>
  <c r="BB111" i="26"/>
  <c r="AU119" i="26"/>
  <c r="AU124" i="26" s="1"/>
  <c r="BB116" i="26"/>
  <c r="BB140" i="26"/>
  <c r="BB121" i="26"/>
  <c r="BA69" i="26"/>
  <c r="BB108" i="26"/>
  <c r="M196" i="26"/>
  <c r="BB65" i="26"/>
  <c r="N94" i="26"/>
  <c r="O94" i="26"/>
  <c r="Q94" i="26"/>
  <c r="AP94" i="26" s="1"/>
  <c r="M94" i="26"/>
  <c r="L94" i="26"/>
  <c r="AK94" i="26" s="1"/>
  <c r="AZ165" i="26"/>
  <c r="AZ124" i="26"/>
  <c r="M124" i="26"/>
  <c r="S160" i="26"/>
  <c r="Q74" i="26"/>
  <c r="AU167" i="26"/>
  <c r="AV148" i="26"/>
  <c r="R196" i="26"/>
  <c r="AY69" i="26"/>
  <c r="P94" i="26"/>
  <c r="M148" i="26"/>
  <c r="R94" i="26"/>
  <c r="AQ94" i="26" s="1"/>
  <c r="AV154" i="26"/>
  <c r="S69" i="26"/>
  <c r="AW69" i="26"/>
  <c r="O207" i="26"/>
  <c r="AN207" i="26" s="1"/>
  <c r="BB192" i="26"/>
  <c r="AW154" i="26"/>
  <c r="P74" i="26"/>
  <c r="O196" i="26"/>
  <c r="S154" i="26"/>
  <c r="AV191" i="26"/>
  <c r="N74" i="26"/>
  <c r="BB109" i="26"/>
  <c r="S143" i="26"/>
  <c r="S148" i="26" s="1"/>
  <c r="S119" i="26"/>
  <c r="S124" i="26" s="1"/>
  <c r="O124" i="26"/>
  <c r="AY119" i="26"/>
  <c r="AY124" i="26" s="1"/>
  <c r="AW119" i="26"/>
  <c r="AW124" i="26" s="1"/>
  <c r="AX191" i="26"/>
  <c r="AU191" i="26"/>
  <c r="N148" i="26"/>
  <c r="L196" i="26"/>
  <c r="BB60" i="26"/>
  <c r="S191" i="26"/>
  <c r="O172" i="26"/>
  <c r="L172" i="26"/>
  <c r="AW143" i="26"/>
  <c r="AW148" i="26" s="1"/>
  <c r="AX143" i="26"/>
  <c r="AX148" i="26" s="1"/>
  <c r="AU143" i="26"/>
  <c r="AU148" i="26" s="1"/>
  <c r="BA143" i="26"/>
  <c r="BA148" i="26" s="1"/>
  <c r="P172" i="26"/>
  <c r="AX170" i="26"/>
  <c r="N172" i="26"/>
  <c r="S162" i="26"/>
  <c r="R172" i="26"/>
  <c r="S167" i="26"/>
  <c r="M172" i="26"/>
  <c r="S161" i="26"/>
  <c r="AZ170" i="26"/>
  <c r="Q172" i="26"/>
  <c r="S170" i="26"/>
  <c r="AU170" i="26"/>
  <c r="AY179" i="26"/>
  <c r="AY196" i="26" s="1"/>
  <c r="AY57" i="26"/>
  <c r="Q205" i="26"/>
  <c r="AP205" i="26" s="1"/>
  <c r="Q211" i="26"/>
  <c r="AP211" i="26" s="1"/>
  <c r="AX179" i="26"/>
  <c r="AZ179" i="26"/>
  <c r="AX57" i="26"/>
  <c r="AX74" i="26" s="1"/>
  <c r="N219" i="26"/>
  <c r="AM219" i="26" s="1"/>
  <c r="P210" i="26"/>
  <c r="AO210" i="26" s="1"/>
  <c r="BA179" i="26"/>
  <c r="S57" i="26"/>
  <c r="AU57" i="26"/>
  <c r="AV57" i="26"/>
  <c r="AV74" i="26" s="1"/>
  <c r="P212" i="26"/>
  <c r="AO212" i="26" s="1"/>
  <c r="P206" i="26"/>
  <c r="AV179" i="26"/>
  <c r="BA57" i="26"/>
  <c r="O209" i="26"/>
  <c r="AN209" i="26" s="1"/>
  <c r="AU179" i="26"/>
  <c r="S179" i="26"/>
  <c r="AW57" i="26"/>
  <c r="N216" i="26"/>
  <c r="AM216" i="26" s="1"/>
  <c r="P203" i="26"/>
  <c r="AO203" i="26" s="1"/>
  <c r="Q204" i="26"/>
  <c r="AP204" i="26" s="1"/>
  <c r="O213" i="26"/>
  <c r="AN213" i="26" s="1"/>
  <c r="AW179" i="26"/>
  <c r="AW196" i="26" s="1"/>
  <c r="AZ57" i="26"/>
  <c r="AZ74" i="26" s="1"/>
  <c r="N218" i="26"/>
  <c r="AM218" i="26" s="1"/>
  <c r="R208" i="26"/>
  <c r="AQ208" i="26" s="1"/>
  <c r="AY44" i="26"/>
  <c r="AY49" i="26" s="1"/>
  <c r="AX44" i="26"/>
  <c r="AX49" i="26" s="1"/>
  <c r="BA44" i="26"/>
  <c r="BA49" i="26" s="1"/>
  <c r="AW44" i="26"/>
  <c r="AW49" i="26" s="1"/>
  <c r="AV44" i="26"/>
  <c r="AV49" i="26" s="1"/>
  <c r="AZ44" i="26"/>
  <c r="AZ49" i="26" s="1"/>
  <c r="S44" i="26"/>
  <c r="S49" i="26" s="1"/>
  <c r="AU44" i="26"/>
  <c r="AU49" i="26" s="1"/>
  <c r="S10" i="26"/>
  <c r="S18" i="26"/>
  <c r="S22" i="26"/>
  <c r="L14" i="26"/>
  <c r="R14" i="26"/>
  <c r="O14" i="26"/>
  <c r="N14" i="26"/>
  <c r="P14" i="26"/>
  <c r="Q14" i="26"/>
  <c r="M14" i="26"/>
  <c r="L9" i="26"/>
  <c r="Q9" i="26"/>
  <c r="P9" i="26"/>
  <c r="R9" i="26"/>
  <c r="O9" i="26"/>
  <c r="M9" i="26"/>
  <c r="N9" i="26"/>
  <c r="P8" i="26"/>
  <c r="Q8" i="26"/>
  <c r="R8" i="26"/>
  <c r="L8" i="26"/>
  <c r="M8" i="26"/>
  <c r="O8" i="26"/>
  <c r="N8" i="26"/>
  <c r="R17" i="26"/>
  <c r="O17" i="26"/>
  <c r="L17" i="26"/>
  <c r="P17" i="26"/>
  <c r="M17" i="26"/>
  <c r="Q17" i="26"/>
  <c r="N17" i="26"/>
  <c r="N16" i="26"/>
  <c r="L16" i="26"/>
  <c r="M16" i="26"/>
  <c r="Q16" i="26"/>
  <c r="P16" i="26"/>
  <c r="R16" i="26"/>
  <c r="O16" i="26"/>
  <c r="M21" i="26"/>
  <c r="Q21" i="26"/>
  <c r="P21" i="26"/>
  <c r="R21" i="26"/>
  <c r="O21" i="26"/>
  <c r="L21" i="26"/>
  <c r="N21" i="26"/>
  <c r="N7" i="26"/>
  <c r="R7" i="26"/>
  <c r="O7" i="26"/>
  <c r="L7" i="26"/>
  <c r="P7" i="26"/>
  <c r="M7" i="26"/>
  <c r="Q7" i="26"/>
  <c r="N15" i="26"/>
  <c r="R15" i="26"/>
  <c r="O15" i="26"/>
  <c r="L15" i="26"/>
  <c r="P15" i="26"/>
  <c r="M15" i="26"/>
  <c r="Q15" i="26"/>
  <c r="R20" i="26"/>
  <c r="O20" i="26"/>
  <c r="L20" i="26"/>
  <c r="P20" i="26"/>
  <c r="M20" i="26"/>
  <c r="N20" i="26"/>
  <c r="Q20" i="26"/>
  <c r="N23" i="26"/>
  <c r="M23" i="26"/>
  <c r="Q23" i="26"/>
  <c r="P23" i="26"/>
  <c r="R23" i="26"/>
  <c r="L23" i="26"/>
  <c r="O23" i="26"/>
  <c r="N11" i="26"/>
  <c r="R11" i="26"/>
  <c r="O11" i="26"/>
  <c r="L11" i="26"/>
  <c r="P11" i="26"/>
  <c r="M11" i="26"/>
  <c r="Q11" i="26"/>
  <c r="R6" i="26"/>
  <c r="Q6" i="26"/>
  <c r="N6" i="26"/>
  <c r="M6" i="26"/>
  <c r="O6" i="26"/>
  <c r="L6" i="26"/>
  <c r="P6" i="26"/>
  <c r="L12" i="26"/>
  <c r="N12" i="26"/>
  <c r="M12" i="26"/>
  <c r="Q12" i="26"/>
  <c r="P12" i="26"/>
  <c r="R12" i="26"/>
  <c r="O12" i="26"/>
  <c r="M13" i="26"/>
  <c r="Q13" i="26"/>
  <c r="N13" i="26"/>
  <c r="R13" i="26"/>
  <c r="O13" i="26"/>
  <c r="P13" i="26"/>
  <c r="L13" i="26"/>
  <c r="BB171" i="26"/>
  <c r="BB164" i="26"/>
  <c r="BB45" i="26"/>
  <c r="BB47" i="26"/>
  <c r="BB31" i="26"/>
  <c r="BB40" i="26"/>
  <c r="BB46" i="26"/>
  <c r="BB41" i="26"/>
  <c r="BB33" i="26"/>
  <c r="BB106" i="26"/>
  <c r="BB37" i="26"/>
  <c r="BB43" i="26"/>
  <c r="BB178" i="26"/>
  <c r="BB34" i="26"/>
  <c r="BB32" i="26"/>
  <c r="BB36" i="26"/>
  <c r="BB38" i="26"/>
  <c r="BB42" i="26"/>
  <c r="BB56" i="26"/>
  <c r="BB155" i="26"/>
  <c r="BB130" i="26"/>
  <c r="BB35" i="26"/>
  <c r="BB39" i="26"/>
  <c r="BB157" i="26"/>
  <c r="AO172" i="26" l="1"/>
  <c r="AM172" i="26"/>
  <c r="BB10" i="26"/>
  <c r="BB158" i="26"/>
  <c r="AP172" i="26"/>
  <c r="AS154" i="26"/>
  <c r="AR162" i="26"/>
  <c r="AQ172" i="26"/>
  <c r="BA7" i="26"/>
  <c r="AQ7" i="26"/>
  <c r="AY6" i="26"/>
  <c r="AO6" i="26"/>
  <c r="BA6" i="26"/>
  <c r="AQ6" i="26"/>
  <c r="BA11" i="26"/>
  <c r="AQ11" i="26"/>
  <c r="AZ23" i="26"/>
  <c r="AP23" i="26"/>
  <c r="AY20" i="26"/>
  <c r="AO20" i="26"/>
  <c r="AY15" i="26"/>
  <c r="AO15" i="26"/>
  <c r="AV7" i="26"/>
  <c r="AL7" i="26"/>
  <c r="AW21" i="26"/>
  <c r="AM21" i="26"/>
  <c r="AV21" i="26"/>
  <c r="AL21" i="26"/>
  <c r="AU16" i="26"/>
  <c r="AK16" i="26"/>
  <c r="AU17" i="26"/>
  <c r="AK17" i="26"/>
  <c r="AU8" i="26"/>
  <c r="AK8" i="26"/>
  <c r="AX9" i="26"/>
  <c r="AN9" i="26"/>
  <c r="AZ14" i="26"/>
  <c r="AP14" i="26"/>
  <c r="AP74" i="26"/>
  <c r="BB160" i="26"/>
  <c r="AU13" i="26"/>
  <c r="AK13" i="26"/>
  <c r="AU11" i="26"/>
  <c r="AK11" i="26"/>
  <c r="AW15" i="26"/>
  <c r="AM15" i="26"/>
  <c r="AX8" i="26"/>
  <c r="AN8" i="26"/>
  <c r="BA14" i="26"/>
  <c r="AQ14" i="26"/>
  <c r="AY12" i="26"/>
  <c r="AO12" i="26"/>
  <c r="AU6" i="26"/>
  <c r="AK6" i="26"/>
  <c r="AZ11" i="26"/>
  <c r="AP11" i="26"/>
  <c r="AW11" i="26"/>
  <c r="AM11" i="26"/>
  <c r="AV23" i="26"/>
  <c r="AL23" i="26"/>
  <c r="AU20" i="26"/>
  <c r="AK20" i="26"/>
  <c r="AU15" i="26"/>
  <c r="AK15" i="26"/>
  <c r="AY7" i="26"/>
  <c r="AO7" i="26"/>
  <c r="AU21" i="26"/>
  <c r="AK21" i="26"/>
  <c r="AX16" i="26"/>
  <c r="AN16" i="26"/>
  <c r="AW16" i="26"/>
  <c r="AM16" i="26"/>
  <c r="AX17" i="26"/>
  <c r="AN17" i="26"/>
  <c r="BA8" i="26"/>
  <c r="AQ8" i="26"/>
  <c r="BA9" i="26"/>
  <c r="AQ9" i="26"/>
  <c r="AY14" i="26"/>
  <c r="AO14" i="26"/>
  <c r="BA172" i="26"/>
  <c r="BB161" i="26"/>
  <c r="AR165" i="26"/>
  <c r="AS165" i="26" s="1"/>
  <c r="AR167" i="26"/>
  <c r="AS167" i="26" s="1"/>
  <c r="AN172" i="26"/>
  <c r="AW6" i="26"/>
  <c r="AM6" i="26"/>
  <c r="AZ16" i="26"/>
  <c r="AP16" i="26"/>
  <c r="AX13" i="26"/>
  <c r="AN13" i="26"/>
  <c r="AX6" i="26"/>
  <c r="AN6" i="26"/>
  <c r="AX23" i="26"/>
  <c r="AN23" i="26"/>
  <c r="AW23" i="26"/>
  <c r="AM23" i="26"/>
  <c r="AX15" i="26"/>
  <c r="AN15" i="26"/>
  <c r="AU7" i="26"/>
  <c r="AK7" i="26"/>
  <c r="AX21" i="26"/>
  <c r="AN21" i="26"/>
  <c r="BA16" i="26"/>
  <c r="AQ16" i="26"/>
  <c r="AW17" i="26"/>
  <c r="AM17" i="26"/>
  <c r="BA17" i="26"/>
  <c r="AQ17" i="26"/>
  <c r="AZ8" i="26"/>
  <c r="AP8" i="26"/>
  <c r="AY9" i="26"/>
  <c r="AO9" i="26"/>
  <c r="AW14" i="26"/>
  <c r="AM14" i="26"/>
  <c r="AS162" i="26"/>
  <c r="AR170" i="26"/>
  <c r="AS170" i="26" s="1"/>
  <c r="AR163" i="26"/>
  <c r="AS163" i="26" s="1"/>
  <c r="AV13" i="26"/>
  <c r="AL13" i="26"/>
  <c r="BA23" i="26"/>
  <c r="AQ23" i="26"/>
  <c r="AW20" i="26"/>
  <c r="AM20" i="26"/>
  <c r="AY21" i="26"/>
  <c r="AO21" i="26"/>
  <c r="AW9" i="26"/>
  <c r="AM9" i="26"/>
  <c r="BA12" i="26"/>
  <c r="AQ12" i="26"/>
  <c r="BA13" i="26"/>
  <c r="AQ13" i="26"/>
  <c r="AW13" i="26"/>
  <c r="AM13" i="26"/>
  <c r="AZ12" i="26"/>
  <c r="AP12" i="26"/>
  <c r="AV11" i="26"/>
  <c r="AL11" i="26"/>
  <c r="AX20" i="26"/>
  <c r="AN20" i="26"/>
  <c r="AZ13" i="26"/>
  <c r="AP13" i="26"/>
  <c r="AV12" i="26"/>
  <c r="AL12" i="26"/>
  <c r="AV6" i="26"/>
  <c r="AL6" i="26"/>
  <c r="AY11" i="26"/>
  <c r="AO11" i="26"/>
  <c r="AU23" i="26"/>
  <c r="AK23" i="26"/>
  <c r="AZ20" i="26"/>
  <c r="AP20" i="26"/>
  <c r="BA20" i="26"/>
  <c r="AQ20" i="26"/>
  <c r="BA15" i="26"/>
  <c r="AQ15" i="26"/>
  <c r="AX7" i="26"/>
  <c r="AN7" i="26"/>
  <c r="BA21" i="26"/>
  <c r="AQ21" i="26"/>
  <c r="AY16" i="26"/>
  <c r="AO16" i="26"/>
  <c r="AZ17" i="26"/>
  <c r="AP17" i="26"/>
  <c r="AW8" i="26"/>
  <c r="AM8" i="26"/>
  <c r="AY8" i="26"/>
  <c r="AO8" i="26"/>
  <c r="AZ9" i="26"/>
  <c r="AP9" i="26"/>
  <c r="AX14" i="26"/>
  <c r="AN14" i="26"/>
  <c r="AR119" i="26"/>
  <c r="AS119" i="26" s="1"/>
  <c r="AS124" i="26" s="1"/>
  <c r="AS159" i="26"/>
  <c r="AR10" i="26"/>
  <c r="AS10" i="26" s="1"/>
  <c r="AW12" i="26"/>
  <c r="AM12" i="26"/>
  <c r="AZ15" i="26"/>
  <c r="AP15" i="26"/>
  <c r="AV17" i="26"/>
  <c r="AL17" i="26"/>
  <c r="AU9" i="26"/>
  <c r="AK9" i="26"/>
  <c r="AR22" i="26"/>
  <c r="AS22" i="26" s="1"/>
  <c r="AR18" i="26"/>
  <c r="AS18" i="26" s="1"/>
  <c r="AY13" i="26"/>
  <c r="AO13" i="26"/>
  <c r="AX12" i="26"/>
  <c r="AN12" i="26"/>
  <c r="AU12" i="26"/>
  <c r="AK12" i="26"/>
  <c r="AZ6" i="26"/>
  <c r="AP6" i="26"/>
  <c r="AX11" i="26"/>
  <c r="AN11" i="26"/>
  <c r="AY23" i="26"/>
  <c r="AO23" i="26"/>
  <c r="AV20" i="26"/>
  <c r="AL20" i="26"/>
  <c r="AV15" i="26"/>
  <c r="AL15" i="26"/>
  <c r="AZ7" i="26"/>
  <c r="AP7" i="26"/>
  <c r="AW7" i="26"/>
  <c r="AM7" i="26"/>
  <c r="AZ21" i="26"/>
  <c r="AP21" i="26"/>
  <c r="AV16" i="26"/>
  <c r="AL16" i="26"/>
  <c r="AY17" i="26"/>
  <c r="AO17" i="26"/>
  <c r="AV8" i="26"/>
  <c r="AL8" i="26"/>
  <c r="AV9" i="26"/>
  <c r="AL9" i="26"/>
  <c r="AV14" i="26"/>
  <c r="AL14" i="26"/>
  <c r="AU14" i="26"/>
  <c r="AK14" i="26"/>
  <c r="AR57" i="26"/>
  <c r="AR74" i="26" s="1"/>
  <c r="BB22" i="26"/>
  <c r="BB18" i="26"/>
  <c r="AY206" i="26"/>
  <c r="AO206" i="26"/>
  <c r="AR191" i="26"/>
  <c r="AS191" i="26" s="1"/>
  <c r="BA196" i="26"/>
  <c r="AR179" i="26"/>
  <c r="AZ196" i="26"/>
  <c r="AS179" i="26"/>
  <c r="AP196" i="26"/>
  <c r="BB165" i="26"/>
  <c r="AW172" i="26"/>
  <c r="BB167" i="26"/>
  <c r="AR161" i="26"/>
  <c r="AS161" i="26" s="1"/>
  <c r="AR158" i="26"/>
  <c r="AS158" i="26" s="1"/>
  <c r="AL172" i="26"/>
  <c r="AK172" i="26"/>
  <c r="AY172" i="26"/>
  <c r="BB162" i="26"/>
  <c r="AR160" i="26"/>
  <c r="AS160" i="26" s="1"/>
  <c r="AR143" i="26"/>
  <c r="AS143" i="26" s="1"/>
  <c r="AS148" i="26" s="1"/>
  <c r="AX94" i="26"/>
  <c r="AN94" i="26"/>
  <c r="AW94" i="26"/>
  <c r="AM94" i="26"/>
  <c r="AY94" i="26"/>
  <c r="AO94" i="26"/>
  <c r="AV94" i="26"/>
  <c r="AL94" i="26"/>
  <c r="AS69" i="26"/>
  <c r="AR44" i="26"/>
  <c r="AK49" i="26"/>
  <c r="BB163" i="26"/>
  <c r="AU196" i="26"/>
  <c r="AX172" i="26"/>
  <c r="AU74" i="26"/>
  <c r="AZ94" i="26"/>
  <c r="BA74" i="26"/>
  <c r="AV196" i="26"/>
  <c r="AZ172" i="26"/>
  <c r="BB69" i="26"/>
  <c r="P86" i="26"/>
  <c r="AO86" i="26" s="1"/>
  <c r="AU94" i="26"/>
  <c r="BA94" i="26"/>
  <c r="BB154" i="26"/>
  <c r="AV172" i="26"/>
  <c r="S94" i="26"/>
  <c r="AW74" i="26"/>
  <c r="AX196" i="26"/>
  <c r="AY74" i="26"/>
  <c r="S74" i="26"/>
  <c r="P214" i="26"/>
  <c r="S196" i="26"/>
  <c r="BB191" i="26"/>
  <c r="BB119" i="26"/>
  <c r="BB124" i="26" s="1"/>
  <c r="BB143" i="26"/>
  <c r="BB148" i="26" s="1"/>
  <c r="L219" i="26"/>
  <c r="R205" i="26"/>
  <c r="Q219" i="26"/>
  <c r="O205" i="26"/>
  <c r="P219" i="26"/>
  <c r="AO219" i="26" s="1"/>
  <c r="O219" i="26"/>
  <c r="P205" i="26"/>
  <c r="R219" i="26"/>
  <c r="AQ219" i="26" s="1"/>
  <c r="M205" i="26"/>
  <c r="AL205" i="26" s="1"/>
  <c r="M219" i="26"/>
  <c r="AL219" i="26" s="1"/>
  <c r="L205" i="26"/>
  <c r="N205" i="26"/>
  <c r="AM205" i="26" s="1"/>
  <c r="BB170" i="26"/>
  <c r="Q213" i="26"/>
  <c r="AP213" i="26" s="1"/>
  <c r="AU172" i="26"/>
  <c r="S172" i="26"/>
  <c r="M211" i="26"/>
  <c r="N211" i="26"/>
  <c r="AM211" i="26" s="1"/>
  <c r="P211" i="26"/>
  <c r="AO211" i="26" s="1"/>
  <c r="L213" i="26"/>
  <c r="O203" i="26"/>
  <c r="AN203" i="26" s="1"/>
  <c r="Q209" i="26"/>
  <c r="AP209" i="26" s="1"/>
  <c r="N209" i="26"/>
  <c r="N210" i="26"/>
  <c r="AM210" i="26" s="1"/>
  <c r="L209" i="26"/>
  <c r="AK209" i="26" s="1"/>
  <c r="M210" i="26"/>
  <c r="AL210" i="26" s="1"/>
  <c r="O210" i="26"/>
  <c r="AN210" i="26" s="1"/>
  <c r="Q210" i="26"/>
  <c r="L210" i="26"/>
  <c r="R210" i="26"/>
  <c r="AQ210" i="26" s="1"/>
  <c r="P216" i="26"/>
  <c r="AO216" i="26" s="1"/>
  <c r="M216" i="26"/>
  <c r="L203" i="26"/>
  <c r="AK203" i="26" s="1"/>
  <c r="Q203" i="26"/>
  <c r="AP203" i="26" s="1"/>
  <c r="Q207" i="26"/>
  <c r="AP207" i="26" s="1"/>
  <c r="AW218" i="26"/>
  <c r="R211" i="26"/>
  <c r="N213" i="26"/>
  <c r="AM213" i="26" s="1"/>
  <c r="R213" i="26"/>
  <c r="AQ213" i="26" s="1"/>
  <c r="O211" i="26"/>
  <c r="AN211" i="26" s="1"/>
  <c r="P213" i="26"/>
  <c r="AO213" i="26" s="1"/>
  <c r="L218" i="26"/>
  <c r="M218" i="26"/>
  <c r="L211" i="26"/>
  <c r="AK211" i="26" s="1"/>
  <c r="M213" i="26"/>
  <c r="AL213" i="26" s="1"/>
  <c r="O218" i="26"/>
  <c r="L212" i="26"/>
  <c r="AK212" i="26" s="1"/>
  <c r="L207" i="26"/>
  <c r="AK207" i="26" s="1"/>
  <c r="Q212" i="26"/>
  <c r="AP212" i="26" s="1"/>
  <c r="N207" i="26"/>
  <c r="AM207" i="26" s="1"/>
  <c r="N212" i="26"/>
  <c r="AM212" i="26" s="1"/>
  <c r="P204" i="26"/>
  <c r="P207" i="26"/>
  <c r="O212" i="26"/>
  <c r="AN212" i="26" s="1"/>
  <c r="R212" i="26"/>
  <c r="AQ212" i="26" s="1"/>
  <c r="R207" i="26"/>
  <c r="M207" i="26"/>
  <c r="M212" i="26"/>
  <c r="AL212" i="26" s="1"/>
  <c r="O216" i="26"/>
  <c r="M203" i="26"/>
  <c r="AL203" i="26" s="1"/>
  <c r="Q217" i="26"/>
  <c r="Q216" i="26"/>
  <c r="L216" i="26"/>
  <c r="M217" i="26"/>
  <c r="P209" i="26"/>
  <c r="AO209" i="26" s="1"/>
  <c r="M209" i="26"/>
  <c r="R216" i="26"/>
  <c r="AQ216" i="26" s="1"/>
  <c r="N203" i="26"/>
  <c r="AM203" i="26" s="1"/>
  <c r="R209" i="26"/>
  <c r="R203" i="26"/>
  <c r="P218" i="26"/>
  <c r="R218" i="26"/>
  <c r="BB179" i="26"/>
  <c r="N204" i="26"/>
  <c r="AM204" i="26" s="1"/>
  <c r="R204" i="26"/>
  <c r="AQ204" i="26" s="1"/>
  <c r="Q206" i="26"/>
  <c r="AP206" i="26" s="1"/>
  <c r="O204" i="26"/>
  <c r="AN204" i="26" s="1"/>
  <c r="O206" i="26"/>
  <c r="M206" i="26"/>
  <c r="M204" i="26"/>
  <c r="AL204" i="26" s="1"/>
  <c r="N208" i="26"/>
  <c r="L204" i="26"/>
  <c r="R206" i="26"/>
  <c r="N206" i="26"/>
  <c r="P208" i="26"/>
  <c r="AO208" i="26" s="1"/>
  <c r="L206" i="26"/>
  <c r="AK206" i="26" s="1"/>
  <c r="O208" i="26"/>
  <c r="AN208" i="26" s="1"/>
  <c r="O217" i="26"/>
  <c r="AN217" i="26" s="1"/>
  <c r="N217" i="26"/>
  <c r="AM217" i="26" s="1"/>
  <c r="L208" i="26"/>
  <c r="AK208" i="26" s="1"/>
  <c r="R217" i="26"/>
  <c r="AQ217" i="26" s="1"/>
  <c r="P217" i="26"/>
  <c r="AO217" i="26" s="1"/>
  <c r="L217" i="26"/>
  <c r="Q208" i="26"/>
  <c r="AP208" i="26" s="1"/>
  <c r="M208" i="26"/>
  <c r="AL208" i="26" s="1"/>
  <c r="P98" i="26"/>
  <c r="AO98" i="26" s="1"/>
  <c r="M98" i="26"/>
  <c r="AL98" i="26" s="1"/>
  <c r="L98" i="26"/>
  <c r="AK98" i="26" s="1"/>
  <c r="N98" i="26"/>
  <c r="AM98" i="26" s="1"/>
  <c r="O98" i="26"/>
  <c r="AN98" i="26" s="1"/>
  <c r="R98" i="26"/>
  <c r="AQ98" i="26" s="1"/>
  <c r="Q98" i="26"/>
  <c r="AP98" i="26" s="1"/>
  <c r="L84" i="26"/>
  <c r="N84" i="26"/>
  <c r="AM84" i="26" s="1"/>
  <c r="R84" i="26"/>
  <c r="AQ84" i="26" s="1"/>
  <c r="M84" i="26"/>
  <c r="AL84" i="26" s="1"/>
  <c r="Q84" i="26"/>
  <c r="O84" i="26"/>
  <c r="AN84" i="26" s="1"/>
  <c r="P84" i="26"/>
  <c r="AO84" i="26" s="1"/>
  <c r="Q87" i="26"/>
  <c r="AP87" i="26" s="1"/>
  <c r="L87" i="26"/>
  <c r="AK87" i="26" s="1"/>
  <c r="P87" i="26"/>
  <c r="AO87" i="26" s="1"/>
  <c r="N87" i="26"/>
  <c r="AM87" i="26" s="1"/>
  <c r="O87" i="26"/>
  <c r="AN87" i="26" s="1"/>
  <c r="R87" i="26"/>
  <c r="AQ87" i="26" s="1"/>
  <c r="M87" i="26"/>
  <c r="AL87" i="26" s="1"/>
  <c r="M97" i="26"/>
  <c r="AL97" i="26" s="1"/>
  <c r="P97" i="26"/>
  <c r="AO97" i="26" s="1"/>
  <c r="Q97" i="26"/>
  <c r="AP97" i="26" s="1"/>
  <c r="R97" i="26"/>
  <c r="AQ97" i="26" s="1"/>
  <c r="O97" i="26"/>
  <c r="AN97" i="26" s="1"/>
  <c r="N97" i="26"/>
  <c r="AM97" i="26" s="1"/>
  <c r="L97" i="26"/>
  <c r="AK97" i="26" s="1"/>
  <c r="Q85" i="26"/>
  <c r="AP85" i="26" s="1"/>
  <c r="M85" i="26"/>
  <c r="AL85" i="26" s="1"/>
  <c r="P85" i="26"/>
  <c r="AO85" i="26" s="1"/>
  <c r="R85" i="26"/>
  <c r="AQ85" i="26" s="1"/>
  <c r="N85" i="26"/>
  <c r="AM85" i="26" s="1"/>
  <c r="L85" i="26"/>
  <c r="AK85" i="26" s="1"/>
  <c r="O85" i="26"/>
  <c r="AN85" i="26" s="1"/>
  <c r="O89" i="26"/>
  <c r="AN89" i="26" s="1"/>
  <c r="Q89" i="26"/>
  <c r="AP89" i="26" s="1"/>
  <c r="R89" i="26"/>
  <c r="AQ89" i="26" s="1"/>
  <c r="L89" i="26"/>
  <c r="AK89" i="26" s="1"/>
  <c r="P89" i="26"/>
  <c r="AO89" i="26" s="1"/>
  <c r="N89" i="26"/>
  <c r="AM89" i="26" s="1"/>
  <c r="M89" i="26"/>
  <c r="AL89" i="26" s="1"/>
  <c r="Q92" i="26"/>
  <c r="N92" i="26"/>
  <c r="AM92" i="26" s="1"/>
  <c r="R92" i="26"/>
  <c r="AQ92" i="26" s="1"/>
  <c r="M92" i="26"/>
  <c r="AL92" i="26" s="1"/>
  <c r="O92" i="26"/>
  <c r="L92" i="26"/>
  <c r="AK92" i="26" s="1"/>
  <c r="P92" i="26"/>
  <c r="AO92" i="26" s="1"/>
  <c r="O86" i="26"/>
  <c r="AN86" i="26" s="1"/>
  <c r="N86" i="26"/>
  <c r="AM86" i="26" s="1"/>
  <c r="O81" i="26"/>
  <c r="AN81" i="26" s="1"/>
  <c r="P81" i="26"/>
  <c r="AO81" i="26" s="1"/>
  <c r="N81" i="26"/>
  <c r="AM81" i="26" s="1"/>
  <c r="M81" i="26"/>
  <c r="AL81" i="26" s="1"/>
  <c r="Q81" i="26"/>
  <c r="AP81" i="26" s="1"/>
  <c r="L81" i="26"/>
  <c r="AK81" i="26" s="1"/>
  <c r="R81" i="26"/>
  <c r="AQ81" i="26" s="1"/>
  <c r="BB57" i="26"/>
  <c r="BB74" i="26" s="1"/>
  <c r="M93" i="26"/>
  <c r="AL93" i="26" s="1"/>
  <c r="N93" i="26"/>
  <c r="AM93" i="26" s="1"/>
  <c r="R93" i="26"/>
  <c r="AQ93" i="26" s="1"/>
  <c r="Q93" i="26"/>
  <c r="AP93" i="26" s="1"/>
  <c r="P93" i="26"/>
  <c r="AO93" i="26" s="1"/>
  <c r="L93" i="26"/>
  <c r="AK93" i="26" s="1"/>
  <c r="O93" i="26"/>
  <c r="AN93" i="26" s="1"/>
  <c r="P90" i="26"/>
  <c r="AO90" i="26" s="1"/>
  <c r="Q90" i="26"/>
  <c r="AP90" i="26" s="1"/>
  <c r="R90" i="26"/>
  <c r="AQ90" i="26" s="1"/>
  <c r="M90" i="26"/>
  <c r="AL90" i="26" s="1"/>
  <c r="L90" i="26"/>
  <c r="AK90" i="26" s="1"/>
  <c r="O90" i="26"/>
  <c r="AN90" i="26" s="1"/>
  <c r="N90" i="26"/>
  <c r="AM90" i="26" s="1"/>
  <c r="M96" i="26"/>
  <c r="AL96" i="26" s="1"/>
  <c r="P96" i="26"/>
  <c r="AO96" i="26" s="1"/>
  <c r="R96" i="26"/>
  <c r="AQ96" i="26" s="1"/>
  <c r="Q96" i="26"/>
  <c r="AP96" i="26" s="1"/>
  <c r="L96" i="26"/>
  <c r="AK96" i="26" s="1"/>
  <c r="O96" i="26"/>
  <c r="AN96" i="26" s="1"/>
  <c r="N96" i="26"/>
  <c r="AM96" i="26" s="1"/>
  <c r="R82" i="26"/>
  <c r="AQ82" i="26" s="1"/>
  <c r="N82" i="26"/>
  <c r="AM82" i="26" s="1"/>
  <c r="M82" i="26"/>
  <c r="AL82" i="26" s="1"/>
  <c r="Q82" i="26"/>
  <c r="AP82" i="26" s="1"/>
  <c r="L82" i="26"/>
  <c r="AK82" i="26" s="1"/>
  <c r="P82" i="26"/>
  <c r="O82" i="26"/>
  <c r="AN82" i="26" s="1"/>
  <c r="L95" i="26"/>
  <c r="AK95" i="26" s="1"/>
  <c r="Q95" i="26"/>
  <c r="AP95" i="26" s="1"/>
  <c r="N95" i="26"/>
  <c r="AM95" i="26" s="1"/>
  <c r="O95" i="26"/>
  <c r="AN95" i="26" s="1"/>
  <c r="M95" i="26"/>
  <c r="AL95" i="26" s="1"/>
  <c r="R95" i="26"/>
  <c r="AQ95" i="26" s="1"/>
  <c r="P95" i="26"/>
  <c r="AO95" i="26" s="1"/>
  <c r="P91" i="26"/>
  <c r="AO91" i="26" s="1"/>
  <c r="M91" i="26"/>
  <c r="AL91" i="26" s="1"/>
  <c r="Q91" i="26"/>
  <c r="AP91" i="26" s="1"/>
  <c r="N91" i="26"/>
  <c r="AM91" i="26" s="1"/>
  <c r="R91" i="26"/>
  <c r="AQ91" i="26" s="1"/>
  <c r="L91" i="26"/>
  <c r="AK91" i="26" s="1"/>
  <c r="O91" i="26"/>
  <c r="AN91" i="26" s="1"/>
  <c r="Q218" i="26"/>
  <c r="BB44" i="26"/>
  <c r="BB49" i="26" s="1"/>
  <c r="N83" i="26"/>
  <c r="AM83" i="26" s="1"/>
  <c r="M83" i="26"/>
  <c r="AL83" i="26" s="1"/>
  <c r="P83" i="26"/>
  <c r="AO83" i="26" s="1"/>
  <c r="O83" i="26"/>
  <c r="AN83" i="26" s="1"/>
  <c r="R83" i="26"/>
  <c r="AQ83" i="26" s="1"/>
  <c r="Q83" i="26"/>
  <c r="L83" i="26"/>
  <c r="AK83" i="26" s="1"/>
  <c r="L88" i="26"/>
  <c r="AK88" i="26" s="1"/>
  <c r="R88" i="26"/>
  <c r="AQ88" i="26" s="1"/>
  <c r="N88" i="26"/>
  <c r="AM88" i="26" s="1"/>
  <c r="Q88" i="26"/>
  <c r="AP88" i="26" s="1"/>
  <c r="P88" i="26"/>
  <c r="AO88" i="26" s="1"/>
  <c r="O88" i="26"/>
  <c r="M88" i="26"/>
  <c r="AL88" i="26" s="1"/>
  <c r="AX209" i="26"/>
  <c r="BA208" i="26"/>
  <c r="S12" i="26"/>
  <c r="S6" i="26"/>
  <c r="S23" i="26"/>
  <c r="AW216" i="26"/>
  <c r="AY203" i="26"/>
  <c r="S16" i="26"/>
  <c r="AZ204" i="26"/>
  <c r="AX207" i="26"/>
  <c r="AZ205" i="26"/>
  <c r="S9" i="26"/>
  <c r="AW219" i="26"/>
  <c r="S14" i="26"/>
  <c r="S13" i="26"/>
  <c r="AY212" i="26"/>
  <c r="S11" i="26"/>
  <c r="S20" i="26"/>
  <c r="S15" i="26"/>
  <c r="AZ211" i="26"/>
  <c r="S7" i="26"/>
  <c r="S21" i="26"/>
  <c r="S17" i="26"/>
  <c r="AX213" i="26"/>
  <c r="S8" i="26"/>
  <c r="AY210" i="26"/>
  <c r="AR94" i="26" l="1"/>
  <c r="AR9" i="26"/>
  <c r="AR124" i="26"/>
  <c r="AR14" i="26"/>
  <c r="AS14" i="26" s="1"/>
  <c r="AS9" i="26"/>
  <c r="BB15" i="26"/>
  <c r="AS57" i="26"/>
  <c r="AS74" i="26" s="1"/>
  <c r="BB8" i="26"/>
  <c r="AS172" i="26"/>
  <c r="AR196" i="26"/>
  <c r="BB14" i="26"/>
  <c r="BB9" i="26"/>
  <c r="AR21" i="26"/>
  <c r="AS21" i="26" s="1"/>
  <c r="AR20" i="26"/>
  <c r="AS20" i="26" s="1"/>
  <c r="AR11" i="26"/>
  <c r="AS11" i="26" s="1"/>
  <c r="AR17" i="26"/>
  <c r="AS17" i="26" s="1"/>
  <c r="AR89" i="26"/>
  <c r="AR98" i="26"/>
  <c r="AS196" i="26"/>
  <c r="BB21" i="26"/>
  <c r="BB20" i="26"/>
  <c r="BB11" i="26"/>
  <c r="BB17" i="26"/>
  <c r="AR23" i="26"/>
  <c r="AS23" i="26" s="1"/>
  <c r="AR6" i="26"/>
  <c r="AS6" i="26" s="1"/>
  <c r="AR13" i="26"/>
  <c r="AS13" i="26" s="1"/>
  <c r="AR16" i="26"/>
  <c r="AS16" i="26" s="1"/>
  <c r="AR12" i="26"/>
  <c r="AS12" i="26" s="1"/>
  <c r="BB23" i="26"/>
  <c r="AR7" i="26"/>
  <c r="AS7" i="26" s="1"/>
  <c r="BB6" i="26"/>
  <c r="BB13" i="26"/>
  <c r="BB16" i="26"/>
  <c r="BB12" i="26"/>
  <c r="BB7" i="26"/>
  <c r="AR15" i="26"/>
  <c r="AS15" i="26" s="1"/>
  <c r="AR8" i="26"/>
  <c r="AS8" i="26" s="1"/>
  <c r="AZ218" i="26"/>
  <c r="AP218" i="26"/>
  <c r="AW206" i="26"/>
  <c r="AM206" i="26"/>
  <c r="AV206" i="26"/>
  <c r="AL206" i="26"/>
  <c r="BA209" i="26"/>
  <c r="AQ209" i="26"/>
  <c r="AV217" i="26"/>
  <c r="AL217" i="26"/>
  <c r="AX216" i="26"/>
  <c r="AN216" i="26"/>
  <c r="AY207" i="26"/>
  <c r="AO207" i="26"/>
  <c r="AR212" i="26"/>
  <c r="BA211" i="26"/>
  <c r="AQ211" i="26"/>
  <c r="AZ210" i="26"/>
  <c r="AP210" i="26"/>
  <c r="AU219" i="26"/>
  <c r="AK219" i="26"/>
  <c r="AU205" i="26"/>
  <c r="AK205" i="26"/>
  <c r="AU217" i="26"/>
  <c r="AK217" i="26"/>
  <c r="AU204" i="26"/>
  <c r="AK204" i="26"/>
  <c r="AU216" i="26"/>
  <c r="AK216" i="26"/>
  <c r="AV207" i="26"/>
  <c r="AL207" i="26"/>
  <c r="AV216" i="26"/>
  <c r="AL216" i="26"/>
  <c r="AU213" i="26"/>
  <c r="AK213" i="26"/>
  <c r="AR213" i="26" s="1"/>
  <c r="AX206" i="26"/>
  <c r="AN206" i="26"/>
  <c r="AX218" i="26"/>
  <c r="AN218" i="26"/>
  <c r="AW208" i="26"/>
  <c r="AM208" i="26"/>
  <c r="AR208" i="26" s="1"/>
  <c r="BA218" i="26"/>
  <c r="AQ218" i="26"/>
  <c r="AZ216" i="26"/>
  <c r="AP216" i="26"/>
  <c r="BA207" i="26"/>
  <c r="AQ207" i="26"/>
  <c r="AX205" i="26"/>
  <c r="AN205" i="26"/>
  <c r="AX219" i="26"/>
  <c r="AN219" i="26"/>
  <c r="AY218" i="26"/>
  <c r="AO218" i="26"/>
  <c r="AV209" i="26"/>
  <c r="AL209" i="26"/>
  <c r="AZ217" i="26"/>
  <c r="AP217" i="26"/>
  <c r="AV218" i="26"/>
  <c r="AL218" i="26"/>
  <c r="AZ219" i="26"/>
  <c r="AP219" i="26"/>
  <c r="BA206" i="26"/>
  <c r="AQ206" i="26"/>
  <c r="AY204" i="26"/>
  <c r="AO204" i="26"/>
  <c r="BA203" i="26"/>
  <c r="AQ203" i="26"/>
  <c r="AR203" i="26" s="1"/>
  <c r="AU218" i="26"/>
  <c r="AK218" i="26"/>
  <c r="AU210" i="26"/>
  <c r="AK210" i="26"/>
  <c r="AR210" i="26" s="1"/>
  <c r="AW209" i="26"/>
  <c r="AM209" i="26"/>
  <c r="AV211" i="26"/>
  <c r="AL211" i="26"/>
  <c r="AR211" i="26" s="1"/>
  <c r="AY205" i="26"/>
  <c r="AO205" i="26"/>
  <c r="BA205" i="26"/>
  <c r="AQ205" i="26"/>
  <c r="AY214" i="26"/>
  <c r="AO214" i="26"/>
  <c r="AR172" i="26"/>
  <c r="AR148" i="26"/>
  <c r="AR81" i="26"/>
  <c r="AN88" i="26"/>
  <c r="AR88" i="26" s="1"/>
  <c r="AK84" i="26"/>
  <c r="AS94" i="26"/>
  <c r="AP83" i="26"/>
  <c r="AR82" i="26"/>
  <c r="AP92" i="26"/>
  <c r="AR96" i="26"/>
  <c r="AM99" i="26"/>
  <c r="AP84" i="26"/>
  <c r="AO82" i="26"/>
  <c r="AO99" i="26" s="1"/>
  <c r="AR90" i="26"/>
  <c r="AR93" i="26"/>
  <c r="AN92" i="26"/>
  <c r="AR92" i="26" s="1"/>
  <c r="AR91" i="26"/>
  <c r="AR95" i="26"/>
  <c r="AR85" i="26"/>
  <c r="AR97" i="26"/>
  <c r="AR87" i="26"/>
  <c r="AS44" i="26"/>
  <c r="AS49" i="26" s="1"/>
  <c r="AR49" i="26"/>
  <c r="AV213" i="26"/>
  <c r="BB172" i="26"/>
  <c r="BB94" i="26"/>
  <c r="M86" i="26"/>
  <c r="Q86" i="26"/>
  <c r="AP86" i="26" s="1"/>
  <c r="Q214" i="26"/>
  <c r="R86" i="26"/>
  <c r="R214" i="26"/>
  <c r="L86" i="26"/>
  <c r="AY219" i="26"/>
  <c r="N214" i="26"/>
  <c r="O214" i="26"/>
  <c r="L214" i="26"/>
  <c r="M214" i="26"/>
  <c r="BB196" i="26"/>
  <c r="AW205" i="26"/>
  <c r="AV205" i="26"/>
  <c r="M230" i="26"/>
  <c r="AV212" i="26"/>
  <c r="AU211" i="26"/>
  <c r="AU209" i="26"/>
  <c r="AZ213" i="26"/>
  <c r="AW217" i="26"/>
  <c r="AX203" i="26"/>
  <c r="AV219" i="26"/>
  <c r="AZ209" i="26"/>
  <c r="AX210" i="26"/>
  <c r="BA219" i="26"/>
  <c r="AW211" i="26"/>
  <c r="M234" i="26"/>
  <c r="S205" i="26"/>
  <c r="AZ203" i="26"/>
  <c r="AW213" i="26"/>
  <c r="M236" i="26"/>
  <c r="S219" i="26"/>
  <c r="AY213" i="26"/>
  <c r="AY211" i="26"/>
  <c r="AW212" i="26"/>
  <c r="AY209" i="26"/>
  <c r="S211" i="26"/>
  <c r="AX211" i="26"/>
  <c r="BA204" i="26"/>
  <c r="AU203" i="26"/>
  <c r="N237" i="26"/>
  <c r="S208" i="26"/>
  <c r="AV208" i="26"/>
  <c r="AW210" i="26"/>
  <c r="S209" i="26"/>
  <c r="AU207" i="26"/>
  <c r="S210" i="26"/>
  <c r="AV210" i="26"/>
  <c r="AZ208" i="26"/>
  <c r="AV203" i="26"/>
  <c r="AZ212" i="26"/>
  <c r="AY216" i="26"/>
  <c r="AW204" i="26"/>
  <c r="N228" i="26"/>
  <c r="AW203" i="26"/>
  <c r="BA210" i="26"/>
  <c r="AU206" i="26"/>
  <c r="AX204" i="26"/>
  <c r="AY208" i="26"/>
  <c r="AX208" i="26"/>
  <c r="AY217" i="26"/>
  <c r="AX212" i="26"/>
  <c r="AU212" i="26"/>
  <c r="AZ206" i="26"/>
  <c r="M231" i="26"/>
  <c r="O243" i="26"/>
  <c r="AZ207" i="26"/>
  <c r="S203" i="26"/>
  <c r="S213" i="26"/>
  <c r="BA213" i="26"/>
  <c r="R243" i="26"/>
  <c r="S212" i="26"/>
  <c r="S216" i="26"/>
  <c r="BA212" i="26"/>
  <c r="AW207" i="26"/>
  <c r="S204" i="26"/>
  <c r="AX217" i="26"/>
  <c r="S207" i="26"/>
  <c r="AV204" i="26"/>
  <c r="S218" i="26"/>
  <c r="R231" i="26"/>
  <c r="M228" i="26"/>
  <c r="BA216" i="26"/>
  <c r="BA217" i="26"/>
  <c r="S206" i="26"/>
  <c r="S217" i="26"/>
  <c r="N230" i="26"/>
  <c r="AU208" i="26"/>
  <c r="AZ88" i="26"/>
  <c r="AX83" i="26"/>
  <c r="AZ91" i="26"/>
  <c r="AX95" i="26"/>
  <c r="S82" i="26"/>
  <c r="AU82" i="26"/>
  <c r="AX96" i="26"/>
  <c r="AV90" i="26"/>
  <c r="AY93" i="26"/>
  <c r="AU81" i="26"/>
  <c r="S81" i="26"/>
  <c r="AS81" i="26" s="1"/>
  <c r="AY86" i="26"/>
  <c r="BA92" i="26"/>
  <c r="AW89" i="26"/>
  <c r="AY85" i="26"/>
  <c r="AX97" i="26"/>
  <c r="BA87" i="26"/>
  <c r="AX84" i="26"/>
  <c r="AZ98" i="26"/>
  <c r="AY98" i="26"/>
  <c r="AW88" i="26"/>
  <c r="AY83" i="26"/>
  <c r="AV91" i="26"/>
  <c r="AW95" i="26"/>
  <c r="AZ82" i="26"/>
  <c r="AU96" i="26"/>
  <c r="S96" i="26"/>
  <c r="BA90" i="26"/>
  <c r="AZ93" i="26"/>
  <c r="AZ81" i="26"/>
  <c r="AZ86" i="26"/>
  <c r="AW92" i="26"/>
  <c r="AY89" i="26"/>
  <c r="R202" i="26"/>
  <c r="AQ202" i="26" s="1"/>
  <c r="N202" i="26"/>
  <c r="AM202" i="26" s="1"/>
  <c r="M202" i="26"/>
  <c r="AL202" i="26" s="1"/>
  <c r="P202" i="26"/>
  <c r="AO202" i="26" s="1"/>
  <c r="Q202" i="26"/>
  <c r="AP202" i="26" s="1"/>
  <c r="O202" i="26"/>
  <c r="AN202" i="26" s="1"/>
  <c r="L202" i="26"/>
  <c r="AK202" i="26" s="1"/>
  <c r="AV85" i="26"/>
  <c r="BA97" i="26"/>
  <c r="AX87" i="26"/>
  <c r="AZ84" i="26"/>
  <c r="BA98" i="26"/>
  <c r="BA88" i="26"/>
  <c r="AV83" i="26"/>
  <c r="AX91" i="26"/>
  <c r="AY91" i="26"/>
  <c r="AZ95" i="26"/>
  <c r="AV82" i="26"/>
  <c r="AZ96" i="26"/>
  <c r="AZ90" i="26"/>
  <c r="BA93" i="26"/>
  <c r="AV81" i="26"/>
  <c r="AY92" i="26"/>
  <c r="AZ92" i="26"/>
  <c r="AU89" i="26"/>
  <c r="S89" i="26"/>
  <c r="AX85" i="26"/>
  <c r="AZ85" i="26"/>
  <c r="AZ97" i="26"/>
  <c r="AW87" i="26"/>
  <c r="AV84" i="26"/>
  <c r="AX98" i="26"/>
  <c r="AV88" i="26"/>
  <c r="AU88" i="26"/>
  <c r="S88" i="26"/>
  <c r="AU83" i="26"/>
  <c r="S83" i="26"/>
  <c r="AW83" i="26"/>
  <c r="AU91" i="26"/>
  <c r="S91" i="26"/>
  <c r="AY95" i="26"/>
  <c r="AU95" i="26"/>
  <c r="S95" i="26"/>
  <c r="AW82" i="26"/>
  <c r="BA96" i="26"/>
  <c r="AW90" i="26"/>
  <c r="AY90" i="26"/>
  <c r="AW93" i="26"/>
  <c r="AW81" i="26"/>
  <c r="N99" i="26"/>
  <c r="AW86" i="26"/>
  <c r="AU92" i="26"/>
  <c r="S92" i="26"/>
  <c r="BA89" i="26"/>
  <c r="S85" i="26"/>
  <c r="AU85" i="26"/>
  <c r="AY97" i="26"/>
  <c r="AY87" i="26"/>
  <c r="BA84" i="26"/>
  <c r="AW98" i="26"/>
  <c r="AX88" i="26"/>
  <c r="AZ83" i="26"/>
  <c r="BA91" i="26"/>
  <c r="BA95" i="26"/>
  <c r="AX82" i="26"/>
  <c r="BA82" i="26"/>
  <c r="AY96" i="26"/>
  <c r="AX90" i="26"/>
  <c r="AX93" i="26"/>
  <c r="AV93" i="26"/>
  <c r="AY81" i="26"/>
  <c r="P99" i="26"/>
  <c r="AX86" i="26"/>
  <c r="AX92" i="26"/>
  <c r="AZ89" i="26"/>
  <c r="AW85" i="26"/>
  <c r="AU97" i="26"/>
  <c r="S97" i="26"/>
  <c r="AV97" i="26"/>
  <c r="AU87" i="26"/>
  <c r="S87" i="26"/>
  <c r="AW84" i="26"/>
  <c r="AU98" i="26"/>
  <c r="S98" i="26"/>
  <c r="AY88" i="26"/>
  <c r="BA83" i="26"/>
  <c r="AW91" i="26"/>
  <c r="AV95" i="26"/>
  <c r="AY82" i="26"/>
  <c r="AW96" i="26"/>
  <c r="AV96" i="26"/>
  <c r="AU90" i="26"/>
  <c r="S90" i="26"/>
  <c r="AU93" i="26"/>
  <c r="S93" i="26"/>
  <c r="BA81" i="26"/>
  <c r="AX81" i="26"/>
  <c r="O99" i="26"/>
  <c r="AV92" i="26"/>
  <c r="AV89" i="26"/>
  <c r="AX89" i="26"/>
  <c r="BA85" i="26"/>
  <c r="AW97" i="26"/>
  <c r="AV87" i="26"/>
  <c r="AZ87" i="26"/>
  <c r="AY84" i="26"/>
  <c r="AU84" i="26"/>
  <c r="S84" i="26"/>
  <c r="AV98" i="26"/>
  <c r="AS89" i="26" l="1"/>
  <c r="AP99" i="26"/>
  <c r="AR216" i="26"/>
  <c r="AS88" i="26"/>
  <c r="AS203" i="26"/>
  <c r="BB218" i="26"/>
  <c r="AR207" i="26"/>
  <c r="AS207" i="26" s="1"/>
  <c r="AR83" i="26"/>
  <c r="AS83" i="26" s="1"/>
  <c r="AR209" i="26"/>
  <c r="AS209" i="26" s="1"/>
  <c r="AS92" i="26"/>
  <c r="AS208" i="26"/>
  <c r="AS98" i="26"/>
  <c r="AS96" i="26"/>
  <c r="AR218" i="26"/>
  <c r="AS218" i="26" s="1"/>
  <c r="AR206" i="26"/>
  <c r="AS206" i="26" s="1"/>
  <c r="AS97" i="26"/>
  <c r="AS211" i="26"/>
  <c r="AL214" i="26"/>
  <c r="AS210" i="26"/>
  <c r="AS213" i="26"/>
  <c r="AS216" i="26"/>
  <c r="AR205" i="26"/>
  <c r="AS205" i="26" s="1"/>
  <c r="AW214" i="26"/>
  <c r="AM214" i="26"/>
  <c r="AU214" i="26"/>
  <c r="AK214" i="26"/>
  <c r="BA214" i="26"/>
  <c r="AQ214" i="26"/>
  <c r="AR202" i="26"/>
  <c r="AX214" i="26"/>
  <c r="AN214" i="26"/>
  <c r="AR204" i="26"/>
  <c r="AS204" i="26" s="1"/>
  <c r="AR219" i="26"/>
  <c r="AS219" i="26" s="1"/>
  <c r="AS212" i="26"/>
  <c r="AZ214" i="26"/>
  <c r="AP214" i="26"/>
  <c r="AR217" i="26"/>
  <c r="AS217" i="26" s="1"/>
  <c r="AS85" i="26"/>
  <c r="AN99" i="26"/>
  <c r="AS93" i="26"/>
  <c r="AQ86" i="26"/>
  <c r="AQ99" i="26" s="1"/>
  <c r="L99" i="26"/>
  <c r="AK86" i="26"/>
  <c r="AV86" i="26"/>
  <c r="AL86" i="26"/>
  <c r="AL99" i="26" s="1"/>
  <c r="AS95" i="26"/>
  <c r="AS90" i="26"/>
  <c r="AS82" i="26"/>
  <c r="AR84" i="26"/>
  <c r="AS84" i="26" s="1"/>
  <c r="AS87" i="26"/>
  <c r="AS91" i="26"/>
  <c r="P253" i="26"/>
  <c r="O257" i="26"/>
  <c r="M254" i="26"/>
  <c r="N261" i="26"/>
  <c r="M268" i="26"/>
  <c r="O254" i="26"/>
  <c r="N253" i="26"/>
  <c r="P261" i="26"/>
  <c r="R257" i="26"/>
  <c r="N269" i="26"/>
  <c r="O263" i="26"/>
  <c r="M255" i="26"/>
  <c r="N257" i="26"/>
  <c r="N267" i="26"/>
  <c r="N258" i="26"/>
  <c r="O253" i="26"/>
  <c r="O269" i="26"/>
  <c r="O259" i="26"/>
  <c r="Q255" i="26"/>
  <c r="R268" i="26"/>
  <c r="M256" i="26"/>
  <c r="M253" i="26"/>
  <c r="M267" i="26"/>
  <c r="R263" i="26"/>
  <c r="N259" i="26"/>
  <c r="Q259" i="26"/>
  <c r="Q263" i="26"/>
  <c r="P268" i="26"/>
  <c r="L268" i="26"/>
  <c r="Q258" i="26"/>
  <c r="M258" i="26"/>
  <c r="R254" i="26"/>
  <c r="N255" i="26"/>
  <c r="Q253" i="26"/>
  <c r="O255" i="26"/>
  <c r="M259" i="26"/>
  <c r="Q257" i="26"/>
  <c r="N263" i="26"/>
  <c r="R255" i="26"/>
  <c r="Q254" i="26"/>
  <c r="N266" i="26"/>
  <c r="P257" i="26"/>
  <c r="Q262" i="26"/>
  <c r="M261" i="26"/>
  <c r="N262" i="26"/>
  <c r="R259" i="26"/>
  <c r="M262" i="26"/>
  <c r="AU86" i="26"/>
  <c r="AU99" i="26" s="1"/>
  <c r="M99" i="26"/>
  <c r="BB205" i="26"/>
  <c r="Q99" i="26"/>
  <c r="R239" i="26"/>
  <c r="S86" i="26"/>
  <c r="S99" i="26" s="1"/>
  <c r="R99" i="26"/>
  <c r="BA86" i="26"/>
  <c r="S214" i="26"/>
  <c r="AV214" i="26"/>
  <c r="BB214" i="26" s="1"/>
  <c r="M244" i="26"/>
  <c r="M242" i="26"/>
  <c r="O233" i="26"/>
  <c r="M241" i="26"/>
  <c r="M19" i="26"/>
  <c r="Q19" i="26"/>
  <c r="R19" i="26"/>
  <c r="L19" i="26"/>
  <c r="N19" i="26"/>
  <c r="P19" i="26"/>
  <c r="O19" i="26"/>
  <c r="BB219" i="26"/>
  <c r="O229" i="26"/>
  <c r="O230" i="26"/>
  <c r="M235" i="26"/>
  <c r="O228" i="26"/>
  <c r="R236" i="26"/>
  <c r="Q238" i="26"/>
  <c r="O238" i="26"/>
  <c r="BB209" i="26"/>
  <c r="N234" i="26"/>
  <c r="Q235" i="26"/>
  <c r="R229" i="26"/>
  <c r="BB213" i="26"/>
  <c r="M243" i="26"/>
  <c r="BB211" i="26"/>
  <c r="Q241" i="26"/>
  <c r="R232" i="26"/>
  <c r="R241" i="26"/>
  <c r="N231" i="26"/>
  <c r="P241" i="26"/>
  <c r="BB203" i="26"/>
  <c r="BB204" i="26"/>
  <c r="BB216" i="26"/>
  <c r="R235" i="26"/>
  <c r="BB206" i="26"/>
  <c r="BB207" i="26"/>
  <c r="BB210" i="26"/>
  <c r="BB212" i="26"/>
  <c r="BB217" i="26"/>
  <c r="O237" i="26"/>
  <c r="M237" i="26"/>
  <c r="P243" i="26"/>
  <c r="M229" i="26"/>
  <c r="R237" i="26"/>
  <c r="Q229" i="26"/>
  <c r="P236" i="26"/>
  <c r="Q242" i="26"/>
  <c r="BB84" i="26"/>
  <c r="O242" i="26"/>
  <c r="BB208" i="26"/>
  <c r="BB98" i="26"/>
  <c r="BB85" i="26"/>
  <c r="AW99" i="26"/>
  <c r="AY99" i="26"/>
  <c r="AU202" i="26"/>
  <c r="S202" i="26"/>
  <c r="AS202" i="26" s="1"/>
  <c r="AV202" i="26"/>
  <c r="BB81" i="26"/>
  <c r="AZ99" i="26"/>
  <c r="BB97" i="26"/>
  <c r="AX99" i="26"/>
  <c r="BB95" i="26"/>
  <c r="BB91" i="26"/>
  <c r="AX202" i="26"/>
  <c r="AW202" i="26"/>
  <c r="BB82" i="26"/>
  <c r="BB93" i="26"/>
  <c r="BB92" i="26"/>
  <c r="BA202" i="26"/>
  <c r="BB87" i="26"/>
  <c r="BB88" i="26"/>
  <c r="BB89" i="26"/>
  <c r="AZ202" i="26"/>
  <c r="BB96" i="26"/>
  <c r="BB90" i="26"/>
  <c r="BB83" i="26"/>
  <c r="AV99" i="26"/>
  <c r="AY202" i="26"/>
  <c r="O232" i="26"/>
  <c r="R242" i="26"/>
  <c r="R230" i="26"/>
  <c r="Q234" i="26"/>
  <c r="Q236" i="26"/>
  <c r="O235" i="26"/>
  <c r="R233" i="26"/>
  <c r="N232" i="26"/>
  <c r="N236" i="26"/>
  <c r="P237" i="26"/>
  <c r="P233" i="26"/>
  <c r="Q244" i="26"/>
  <c r="O244" i="26"/>
  <c r="Q237" i="26"/>
  <c r="N229" i="26"/>
  <c r="M233" i="26"/>
  <c r="N238" i="26"/>
  <c r="P242" i="26"/>
  <c r="M238" i="26"/>
  <c r="R238" i="26"/>
  <c r="Q228" i="26"/>
  <c r="P230" i="26"/>
  <c r="R244" i="26"/>
  <c r="P232" i="26"/>
  <c r="P244" i="26"/>
  <c r="Q233" i="26"/>
  <c r="N242" i="26"/>
  <c r="N244" i="26"/>
  <c r="P228" i="26"/>
  <c r="N235" i="26"/>
  <c r="O236" i="26"/>
  <c r="P234" i="26"/>
  <c r="N241" i="26"/>
  <c r="P229" i="26"/>
  <c r="N233" i="26"/>
  <c r="O241" i="26"/>
  <c r="P238" i="26"/>
  <c r="P235" i="26"/>
  <c r="R228" i="26"/>
  <c r="Q230" i="26"/>
  <c r="AU19" i="26" l="1"/>
  <c r="AK19" i="26"/>
  <c r="BA19" i="26"/>
  <c r="BA24" i="26" s="1"/>
  <c r="AQ19" i="26"/>
  <c r="AQ24" i="26" s="1"/>
  <c r="AZ19" i="26"/>
  <c r="AZ24" i="26" s="1"/>
  <c r="AP19" i="26"/>
  <c r="AP24" i="26" s="1"/>
  <c r="AX19" i="26"/>
  <c r="AX24" i="26" s="1"/>
  <c r="AN19" i="26"/>
  <c r="AN24" i="26" s="1"/>
  <c r="AV19" i="26"/>
  <c r="AV24" i="26" s="1"/>
  <c r="AL19" i="26"/>
  <c r="AL24" i="26" s="1"/>
  <c r="AW19" i="26"/>
  <c r="AW24" i="26" s="1"/>
  <c r="AM19" i="26"/>
  <c r="AM24" i="26" s="1"/>
  <c r="AY19" i="26"/>
  <c r="AY24" i="26" s="1"/>
  <c r="AO19" i="26"/>
  <c r="AO24" i="26" s="1"/>
  <c r="AR214" i="26"/>
  <c r="AS214" i="26" s="1"/>
  <c r="AR86" i="26"/>
  <c r="AK99" i="26"/>
  <c r="BA259" i="26"/>
  <c r="AQ259" i="26"/>
  <c r="AZ254" i="26"/>
  <c r="AP254" i="26"/>
  <c r="AZ253" i="26"/>
  <c r="AP253" i="26"/>
  <c r="AY268" i="26"/>
  <c r="AO268" i="26"/>
  <c r="AV253" i="26"/>
  <c r="AL253" i="26"/>
  <c r="AX253" i="26"/>
  <c r="AN253" i="26"/>
  <c r="AM269" i="26"/>
  <c r="AW269" i="26"/>
  <c r="AW261" i="26"/>
  <c r="AM261" i="26"/>
  <c r="AW262" i="26"/>
  <c r="AM262" i="26"/>
  <c r="BA255" i="26"/>
  <c r="AQ255" i="26"/>
  <c r="AW255" i="26"/>
  <c r="AM255" i="26"/>
  <c r="AZ263" i="26"/>
  <c r="AP263" i="26"/>
  <c r="AV256" i="26"/>
  <c r="AL256" i="26"/>
  <c r="AW258" i="26"/>
  <c r="AM258" i="26"/>
  <c r="BA257" i="26"/>
  <c r="AQ257" i="26"/>
  <c r="AV254" i="26"/>
  <c r="AL254" i="26"/>
  <c r="AV261" i="26"/>
  <c r="AL261" i="26"/>
  <c r="AW263" i="26"/>
  <c r="AM263" i="26"/>
  <c r="BA254" i="26"/>
  <c r="AQ254" i="26"/>
  <c r="AZ259" i="26"/>
  <c r="AP259" i="26"/>
  <c r="BA268" i="26"/>
  <c r="AQ268" i="26"/>
  <c r="AW267" i="26"/>
  <c r="AM267" i="26"/>
  <c r="AO261" i="26"/>
  <c r="AY261" i="26"/>
  <c r="AX257" i="26"/>
  <c r="AN257" i="26"/>
  <c r="AZ262" i="26"/>
  <c r="AP262" i="26"/>
  <c r="AZ257" i="26"/>
  <c r="AP257" i="26"/>
  <c r="AV258" i="26"/>
  <c r="AL258" i="26"/>
  <c r="AW259" i="26"/>
  <c r="AM259" i="26"/>
  <c r="AZ255" i="26"/>
  <c r="AP255" i="26"/>
  <c r="AW257" i="26"/>
  <c r="AM257" i="26"/>
  <c r="AW253" i="26"/>
  <c r="AM253" i="26"/>
  <c r="AY253" i="26"/>
  <c r="AO253" i="26"/>
  <c r="AY257" i="26"/>
  <c r="AO257" i="26"/>
  <c r="AV259" i="26"/>
  <c r="AL259" i="26"/>
  <c r="AZ258" i="26"/>
  <c r="AP258" i="26"/>
  <c r="BA263" i="26"/>
  <c r="AQ263" i="26"/>
  <c r="AX259" i="26"/>
  <c r="AN259" i="26"/>
  <c r="AV255" i="26"/>
  <c r="AL255" i="26"/>
  <c r="AX254" i="26"/>
  <c r="AN254" i="26"/>
  <c r="AV262" i="26"/>
  <c r="AL262" i="26"/>
  <c r="AW266" i="26"/>
  <c r="AM266" i="26"/>
  <c r="AX255" i="26"/>
  <c r="AN255" i="26"/>
  <c r="AU268" i="26"/>
  <c r="AK268" i="26"/>
  <c r="AV267" i="26"/>
  <c r="AL267" i="26"/>
  <c r="AX269" i="26"/>
  <c r="AN269" i="26"/>
  <c r="AX263" i="26"/>
  <c r="AN263" i="26"/>
  <c r="AV268" i="26"/>
  <c r="AL268" i="26"/>
  <c r="R267" i="26"/>
  <c r="R266" i="26"/>
  <c r="Q266" i="26"/>
  <c r="O268" i="26"/>
  <c r="P254" i="26"/>
  <c r="P260" i="26"/>
  <c r="M264" i="26"/>
  <c r="N268" i="26"/>
  <c r="P259" i="26"/>
  <c r="R253" i="26"/>
  <c r="O266" i="26"/>
  <c r="O264" i="26"/>
  <c r="M266" i="26"/>
  <c r="R262" i="26"/>
  <c r="N260" i="26"/>
  <c r="L256" i="26"/>
  <c r="O260" i="26"/>
  <c r="R258" i="26"/>
  <c r="R264" i="26"/>
  <c r="M257" i="26"/>
  <c r="Q268" i="26"/>
  <c r="P267" i="26"/>
  <c r="P258" i="26"/>
  <c r="Q267" i="26"/>
  <c r="O261" i="26"/>
  <c r="P266" i="26"/>
  <c r="M260" i="26"/>
  <c r="Q269" i="26"/>
  <c r="R260" i="26"/>
  <c r="Q260" i="26"/>
  <c r="R261" i="26"/>
  <c r="O258" i="26"/>
  <c r="Q256" i="26"/>
  <c r="P255" i="26"/>
  <c r="L264" i="26"/>
  <c r="P264" i="26"/>
  <c r="P256" i="26"/>
  <c r="P269" i="26"/>
  <c r="N254" i="26"/>
  <c r="P263" i="26"/>
  <c r="N256" i="26"/>
  <c r="M269" i="26"/>
  <c r="O256" i="26"/>
  <c r="M263" i="26"/>
  <c r="P262" i="26"/>
  <c r="O262" i="26"/>
  <c r="O267" i="26"/>
  <c r="R256" i="26"/>
  <c r="R269" i="26"/>
  <c r="Q261" i="26"/>
  <c r="Q232" i="26"/>
  <c r="Q239" i="26"/>
  <c r="BA99" i="26"/>
  <c r="BB86" i="26"/>
  <c r="BB99" i="26" s="1"/>
  <c r="N24" i="26"/>
  <c r="M24" i="26"/>
  <c r="S19" i="26"/>
  <c r="S24" i="26" s="1"/>
  <c r="L24" i="26"/>
  <c r="R24" i="26"/>
  <c r="M215" i="26"/>
  <c r="AL215" i="26" s="1"/>
  <c r="AL220" i="26" s="1"/>
  <c r="R215" i="26"/>
  <c r="AQ215" i="26" s="1"/>
  <c r="AQ220" i="26" s="1"/>
  <c r="L215" i="26"/>
  <c r="AK215" i="26" s="1"/>
  <c r="P215" i="26"/>
  <c r="AO215" i="26" s="1"/>
  <c r="AO220" i="26" s="1"/>
  <c r="N215" i="26"/>
  <c r="AM215" i="26" s="1"/>
  <c r="AM220" i="26" s="1"/>
  <c r="Q215" i="26"/>
  <c r="AP215" i="26" s="1"/>
  <c r="AP220" i="26" s="1"/>
  <c r="O215" i="26"/>
  <c r="AN215" i="26" s="1"/>
  <c r="AN220" i="26" s="1"/>
  <c r="O24" i="26"/>
  <c r="P24" i="26"/>
  <c r="Q24" i="26"/>
  <c r="R234" i="26"/>
  <c r="O234" i="26"/>
  <c r="L243" i="26"/>
  <c r="O239" i="26"/>
  <c r="M232" i="26"/>
  <c r="L231" i="26"/>
  <c r="J243" i="26"/>
  <c r="L239" i="26"/>
  <c r="Q231" i="26"/>
  <c r="N239" i="26"/>
  <c r="Q243" i="26"/>
  <c r="J256" i="26"/>
  <c r="J268" i="26"/>
  <c r="J231" i="26"/>
  <c r="J264" i="26"/>
  <c r="O231" i="26"/>
  <c r="BB202" i="26"/>
  <c r="P239" i="26"/>
  <c r="P231" i="26"/>
  <c r="N243" i="26"/>
  <c r="L234" i="26"/>
  <c r="J234" i="26"/>
  <c r="L230" i="26"/>
  <c r="J230" i="26"/>
  <c r="L266" i="26"/>
  <c r="J266" i="26"/>
  <c r="J236" i="26"/>
  <c r="L236" i="26"/>
  <c r="J259" i="26"/>
  <c r="L259" i="26"/>
  <c r="J235" i="26"/>
  <c r="L235" i="26"/>
  <c r="J260" i="26"/>
  <c r="L260" i="26"/>
  <c r="J261" i="26"/>
  <c r="L261" i="26"/>
  <c r="L233" i="26"/>
  <c r="J233" i="26"/>
  <c r="L228" i="26"/>
  <c r="J228" i="26"/>
  <c r="L262" i="26"/>
  <c r="J262" i="26"/>
  <c r="J238" i="26"/>
  <c r="L238" i="26"/>
  <c r="J242" i="26"/>
  <c r="L242" i="26"/>
  <c r="J241" i="26"/>
  <c r="L241" i="26"/>
  <c r="J263" i="26"/>
  <c r="L263" i="26"/>
  <c r="L232" i="26"/>
  <c r="J232" i="26"/>
  <c r="L269" i="26"/>
  <c r="J269" i="26"/>
  <c r="J255" i="26"/>
  <c r="L255" i="26"/>
  <c r="J254" i="26"/>
  <c r="L254" i="26"/>
  <c r="L237" i="26"/>
  <c r="J237" i="26"/>
  <c r="J229" i="26"/>
  <c r="L229" i="26"/>
  <c r="J267" i="26"/>
  <c r="L267" i="26"/>
  <c r="AR19" i="26" l="1"/>
  <c r="AK24" i="26"/>
  <c r="BB19" i="26"/>
  <c r="BB24" i="26" s="1"/>
  <c r="AU24" i="26"/>
  <c r="AR215" i="26"/>
  <c r="AK220" i="26"/>
  <c r="AS86" i="26"/>
  <c r="AS99" i="26" s="1"/>
  <c r="AR99" i="26"/>
  <c r="AZ268" i="26"/>
  <c r="AP268" i="26"/>
  <c r="AU261" i="26"/>
  <c r="AK261" i="26"/>
  <c r="AU259" i="26"/>
  <c r="AK259" i="26"/>
  <c r="AZ261" i="26"/>
  <c r="AP261" i="26"/>
  <c r="AV263" i="26"/>
  <c r="AL263" i="26"/>
  <c r="AY269" i="26"/>
  <c r="AO269" i="26"/>
  <c r="AX258" i="26"/>
  <c r="AN258" i="26"/>
  <c r="AY266" i="26"/>
  <c r="AO266" i="26"/>
  <c r="AV257" i="26"/>
  <c r="AL257" i="26"/>
  <c r="BA262" i="26"/>
  <c r="AQ262" i="26"/>
  <c r="AW268" i="26"/>
  <c r="AM268" i="26"/>
  <c r="BA266" i="26"/>
  <c r="AQ266" i="26"/>
  <c r="AU266" i="26"/>
  <c r="AK266" i="26"/>
  <c r="AW254" i="26"/>
  <c r="AM254" i="26"/>
  <c r="AW260" i="26"/>
  <c r="AM260" i="26"/>
  <c r="AU269" i="26"/>
  <c r="AK269" i="26"/>
  <c r="BA269" i="26"/>
  <c r="AQ269" i="26"/>
  <c r="AX256" i="26"/>
  <c r="AN256" i="26"/>
  <c r="AY256" i="26"/>
  <c r="AO256" i="26"/>
  <c r="BA261" i="26"/>
  <c r="AQ261" i="26"/>
  <c r="AX261" i="26"/>
  <c r="AN261" i="26"/>
  <c r="BA264" i="26"/>
  <c r="AQ264" i="26"/>
  <c r="AV266" i="26"/>
  <c r="AL266" i="26"/>
  <c r="AV264" i="26"/>
  <c r="AL264" i="26"/>
  <c r="BA267" i="26"/>
  <c r="AQ267" i="26"/>
  <c r="AY262" i="26"/>
  <c r="AO262" i="26"/>
  <c r="AV260" i="26"/>
  <c r="AL260" i="26"/>
  <c r="AP266" i="26"/>
  <c r="AZ266" i="26"/>
  <c r="AU267" i="26"/>
  <c r="AK267" i="26"/>
  <c r="AU254" i="26"/>
  <c r="AK254" i="26"/>
  <c r="AU260" i="26"/>
  <c r="AK260" i="26"/>
  <c r="BA256" i="26"/>
  <c r="AQ256" i="26"/>
  <c r="AV269" i="26"/>
  <c r="AL269" i="26"/>
  <c r="AY264" i="26"/>
  <c r="AO264" i="26"/>
  <c r="AZ260" i="26"/>
  <c r="AP260" i="26"/>
  <c r="AZ267" i="26"/>
  <c r="AP267" i="26"/>
  <c r="BA258" i="26"/>
  <c r="AQ258" i="26"/>
  <c r="AX264" i="26"/>
  <c r="AN264" i="26"/>
  <c r="AY260" i="26"/>
  <c r="AO260" i="26"/>
  <c r="AZ256" i="26"/>
  <c r="AP256" i="26"/>
  <c r="AY259" i="26"/>
  <c r="AO259" i="26"/>
  <c r="AU262" i="26"/>
  <c r="AK262" i="26"/>
  <c r="AX267" i="26"/>
  <c r="AN267" i="26"/>
  <c r="AW256" i="26"/>
  <c r="AM256" i="26"/>
  <c r="AU264" i="26"/>
  <c r="AK264" i="26"/>
  <c r="BA260" i="26"/>
  <c r="AQ260" i="26"/>
  <c r="AY258" i="26"/>
  <c r="AO258" i="26"/>
  <c r="AX260" i="26"/>
  <c r="AN260" i="26"/>
  <c r="AX266" i="26"/>
  <c r="AN266" i="26"/>
  <c r="AY254" i="26"/>
  <c r="AO254" i="26"/>
  <c r="AU255" i="26"/>
  <c r="AK255" i="26"/>
  <c r="AU263" i="26"/>
  <c r="AK263" i="26"/>
  <c r="AX262" i="26"/>
  <c r="AN262" i="26"/>
  <c r="AY263" i="26"/>
  <c r="AO263" i="26"/>
  <c r="AY255" i="26"/>
  <c r="AO255" i="26"/>
  <c r="AZ269" i="26"/>
  <c r="AP269" i="26"/>
  <c r="AY267" i="26"/>
  <c r="AO267" i="26"/>
  <c r="AU256" i="26"/>
  <c r="AK256" i="26"/>
  <c r="BA253" i="26"/>
  <c r="AQ253" i="26"/>
  <c r="AN268" i="26"/>
  <c r="AX268" i="26"/>
  <c r="S268" i="26"/>
  <c r="S256" i="26"/>
  <c r="R252" i="26"/>
  <c r="P252" i="26"/>
  <c r="N252" i="26"/>
  <c r="N264" i="26"/>
  <c r="Q252" i="26"/>
  <c r="M252" i="26"/>
  <c r="J257" i="26"/>
  <c r="J253" i="26"/>
  <c r="O252" i="26"/>
  <c r="J258" i="26"/>
  <c r="Q264" i="26"/>
  <c r="M239" i="26"/>
  <c r="J239" i="26"/>
  <c r="AW215" i="26"/>
  <c r="N220" i="26"/>
  <c r="AY215" i="26"/>
  <c r="P220" i="26"/>
  <c r="AU215" i="26"/>
  <c r="S215" i="26"/>
  <c r="S220" i="26" s="1"/>
  <c r="L220" i="26"/>
  <c r="AX215" i="26"/>
  <c r="O220" i="26"/>
  <c r="BA215" i="26"/>
  <c r="R220" i="26"/>
  <c r="AV215" i="26"/>
  <c r="M220" i="26"/>
  <c r="AZ215" i="26"/>
  <c r="Q220" i="26"/>
  <c r="L253" i="26"/>
  <c r="L258" i="26"/>
  <c r="L257" i="26"/>
  <c r="J244" i="26"/>
  <c r="L244" i="26"/>
  <c r="S231" i="26"/>
  <c r="S243" i="26"/>
  <c r="N227" i="26"/>
  <c r="M227" i="26"/>
  <c r="P227" i="26"/>
  <c r="O227" i="26"/>
  <c r="Q227" i="26"/>
  <c r="R227" i="26"/>
  <c r="S267" i="26"/>
  <c r="S229" i="26"/>
  <c r="S254" i="26"/>
  <c r="S255" i="26"/>
  <c r="S269" i="26"/>
  <c r="S232" i="26"/>
  <c r="S241" i="26"/>
  <c r="S242" i="26"/>
  <c r="S238" i="26"/>
  <c r="S228" i="26"/>
  <c r="S233" i="26"/>
  <c r="S266" i="26"/>
  <c r="S230" i="26"/>
  <c r="S234" i="26"/>
  <c r="S237" i="26"/>
  <c r="S263" i="26"/>
  <c r="S262" i="26"/>
  <c r="S261" i="26"/>
  <c r="S260" i="26"/>
  <c r="S235" i="26"/>
  <c r="S259" i="26"/>
  <c r="S236" i="26"/>
  <c r="AS19" i="26" l="1"/>
  <c r="AS24" i="26" s="1"/>
  <c r="AR24" i="26"/>
  <c r="AS215" i="26"/>
  <c r="AS220" i="26" s="1"/>
  <c r="AR220" i="26"/>
  <c r="BB263" i="26"/>
  <c r="BB268" i="26"/>
  <c r="AR267" i="26"/>
  <c r="AS267" i="26" s="1"/>
  <c r="AR268" i="26"/>
  <c r="AS268" i="26" s="1"/>
  <c r="BB267" i="26"/>
  <c r="AR263" i="26"/>
  <c r="BB259" i="26"/>
  <c r="S253" i="26"/>
  <c r="AU253" i="26"/>
  <c r="BB253" i="26" s="1"/>
  <c r="AK253" i="26"/>
  <c r="AR253" i="26" s="1"/>
  <c r="AR256" i="26"/>
  <c r="AS256" i="26" s="1"/>
  <c r="AS263" i="26"/>
  <c r="AR260" i="26"/>
  <c r="AS260" i="26" s="1"/>
  <c r="AR261" i="26"/>
  <c r="AS261" i="26" s="1"/>
  <c r="AV252" i="26"/>
  <c r="AL252" i="26"/>
  <c r="AR259" i="26"/>
  <c r="AS259" i="26" s="1"/>
  <c r="AZ264" i="26"/>
  <c r="AP264" i="26"/>
  <c r="BB256" i="26"/>
  <c r="BB260" i="26"/>
  <c r="AR269" i="26"/>
  <c r="AS269" i="26" s="1"/>
  <c r="AR266" i="26"/>
  <c r="AS266" i="26" s="1"/>
  <c r="BB261" i="26"/>
  <c r="AZ252" i="26"/>
  <c r="AP252" i="26"/>
  <c r="AX252" i="26"/>
  <c r="AN252" i="26"/>
  <c r="S257" i="26"/>
  <c r="AU257" i="26"/>
  <c r="BB257" i="26" s="1"/>
  <c r="AK257" i="26"/>
  <c r="AR257" i="26" s="1"/>
  <c r="AY252" i="26"/>
  <c r="AO252" i="26"/>
  <c r="AR255" i="26"/>
  <c r="AS255" i="26" s="1"/>
  <c r="AR262" i="26"/>
  <c r="AS262" i="26" s="1"/>
  <c r="AR254" i="26"/>
  <c r="AS254" i="26" s="1"/>
  <c r="BB269" i="26"/>
  <c r="BB266" i="26"/>
  <c r="AW264" i="26"/>
  <c r="AM264" i="26"/>
  <c r="AW252" i="26"/>
  <c r="AM252" i="26"/>
  <c r="AU258" i="26"/>
  <c r="BB258" i="26" s="1"/>
  <c r="AK258" i="26"/>
  <c r="AR258" i="26" s="1"/>
  <c r="BA252" i="26"/>
  <c r="AQ252" i="26"/>
  <c r="BB255" i="26"/>
  <c r="BB262" i="26"/>
  <c r="BB254" i="26"/>
  <c r="S264" i="26"/>
  <c r="S239" i="26"/>
  <c r="S258" i="26"/>
  <c r="P240" i="26"/>
  <c r="P245" i="26" s="1"/>
  <c r="M240" i="26"/>
  <c r="M245" i="26" s="1"/>
  <c r="N240" i="26"/>
  <c r="AZ220" i="26"/>
  <c r="AW220" i="26"/>
  <c r="AV220" i="26"/>
  <c r="AX220" i="26"/>
  <c r="AY220" i="26"/>
  <c r="O240" i="26"/>
  <c r="O245" i="26" s="1"/>
  <c r="Q240" i="26"/>
  <c r="Q245" i="26" s="1"/>
  <c r="BB215" i="26"/>
  <c r="BB220" i="26" s="1"/>
  <c r="AU220" i="26"/>
  <c r="BA220" i="26"/>
  <c r="R240" i="26"/>
  <c r="R245" i="26" s="1"/>
  <c r="S244" i="26"/>
  <c r="J252" i="26"/>
  <c r="L252" i="26"/>
  <c r="J227" i="26"/>
  <c r="L227" i="26"/>
  <c r="AR264" i="26" l="1"/>
  <c r="AS264" i="26" s="1"/>
  <c r="AS253" i="26"/>
  <c r="BB264" i="26"/>
  <c r="AU252" i="26"/>
  <c r="AK252" i="26"/>
  <c r="AS258" i="26"/>
  <c r="AS257" i="26"/>
  <c r="R265" i="26"/>
  <c r="P265" i="26"/>
  <c r="M265" i="26"/>
  <c r="N265" i="26"/>
  <c r="Q265" i="26"/>
  <c r="O265" i="26"/>
  <c r="N245" i="26"/>
  <c r="L240" i="26"/>
  <c r="L245" i="26" s="1"/>
  <c r="J240" i="26"/>
  <c r="S227" i="26"/>
  <c r="S252" i="26"/>
  <c r="AR252" i="26" l="1"/>
  <c r="BA265" i="26"/>
  <c r="BA270" i="26" s="1"/>
  <c r="AQ265" i="26"/>
  <c r="AQ270" i="26" s="1"/>
  <c r="R270" i="26"/>
  <c r="P270" i="26"/>
  <c r="AY265" i="26"/>
  <c r="AY270" i="26" s="1"/>
  <c r="AO265" i="26"/>
  <c r="AO270" i="26" s="1"/>
  <c r="BB252" i="26"/>
  <c r="O270" i="26"/>
  <c r="AX265" i="26"/>
  <c r="AX270" i="26" s="1"/>
  <c r="AN265" i="26"/>
  <c r="AN270" i="26" s="1"/>
  <c r="Q270" i="26"/>
  <c r="AZ265" i="26"/>
  <c r="AZ270" i="26" s="1"/>
  <c r="AP265" i="26"/>
  <c r="AP270" i="26" s="1"/>
  <c r="N270" i="26"/>
  <c r="AW265" i="26"/>
  <c r="AW270" i="26" s="1"/>
  <c r="AM265" i="26"/>
  <c r="AM270" i="26" s="1"/>
  <c r="M270" i="26"/>
  <c r="AV265" i="26"/>
  <c r="AV270" i="26" s="1"/>
  <c r="AL265" i="26"/>
  <c r="AL270" i="26" s="1"/>
  <c r="L265" i="26"/>
  <c r="J265" i="26"/>
  <c r="S240" i="26"/>
  <c r="S245" i="26" s="1"/>
  <c r="AK265" i="26" l="1"/>
  <c r="AU265" i="26"/>
  <c r="AS252" i="26"/>
  <c r="S265" i="26"/>
  <c r="L270" i="26"/>
  <c r="T191" i="5"/>
  <c r="C191" i="5"/>
  <c r="P191" i="5" s="1"/>
  <c r="A373" i="23"/>
  <c r="K373" i="23" s="1"/>
  <c r="T373" i="23" s="1"/>
  <c r="Q190" i="5"/>
  <c r="P190" i="5"/>
  <c r="P189" i="5"/>
  <c r="Q189" i="5"/>
  <c r="R189" i="5" s="1"/>
  <c r="Q191" i="5"/>
  <c r="Q192" i="5"/>
  <c r="P193" i="5"/>
  <c r="Q193" i="5"/>
  <c r="P195" i="5"/>
  <c r="Q195" i="5"/>
  <c r="Q188" i="5"/>
  <c r="M189" i="5"/>
  <c r="M190" i="5"/>
  <c r="M191" i="5"/>
  <c r="M192" i="5"/>
  <c r="M193" i="5"/>
  <c r="M195" i="5"/>
  <c r="M188" i="5"/>
  <c r="I194" i="5"/>
  <c r="Q194" i="5" s="1"/>
  <c r="G194" i="5"/>
  <c r="M194" i="5" s="1"/>
  <c r="BB265" i="26" l="1"/>
  <c r="BB270" i="26" s="1"/>
  <c r="AU270" i="26"/>
  <c r="AR265" i="26"/>
  <c r="AK270" i="26"/>
  <c r="S270" i="26"/>
  <c r="R195" i="5"/>
  <c r="R190" i="5"/>
  <c r="R191" i="5"/>
  <c r="AB373" i="23"/>
  <c r="AJ373" i="23" s="1"/>
  <c r="AT373" i="23" s="1"/>
  <c r="A348" i="23"/>
  <c r="K348" i="23" s="1"/>
  <c r="T348" i="23" s="1"/>
  <c r="AB348" i="23" s="1"/>
  <c r="AJ348" i="23" s="1"/>
  <c r="AT348" i="23" s="1"/>
  <c r="B327" i="23"/>
  <c r="B328" i="23"/>
  <c r="B329" i="23"/>
  <c r="B331" i="23"/>
  <c r="B332" i="23"/>
  <c r="B333" i="23"/>
  <c r="B334" i="23"/>
  <c r="B335" i="23"/>
  <c r="B336" i="23"/>
  <c r="B337" i="23"/>
  <c r="B338" i="23"/>
  <c r="B340" i="23"/>
  <c r="B341" i="23"/>
  <c r="B342" i="23"/>
  <c r="B343" i="23"/>
  <c r="B326" i="23"/>
  <c r="A323" i="23"/>
  <c r="K323" i="23" s="1"/>
  <c r="T323" i="23" s="1"/>
  <c r="AB323" i="23" s="1"/>
  <c r="AJ323" i="23" s="1"/>
  <c r="AT323" i="23" s="1"/>
  <c r="AD251" i="23"/>
  <c r="AE251" i="23"/>
  <c r="AF251" i="23"/>
  <c r="AG251" i="23"/>
  <c r="AH251" i="23"/>
  <c r="AI251" i="23"/>
  <c r="AD252" i="23"/>
  <c r="AE252" i="23"/>
  <c r="AF252" i="23"/>
  <c r="AG252" i="23"/>
  <c r="AH252" i="23"/>
  <c r="AI252" i="23"/>
  <c r="AD253" i="23"/>
  <c r="AE253" i="23"/>
  <c r="AF253" i="23"/>
  <c r="AG253" i="23"/>
  <c r="AH253" i="23"/>
  <c r="AI253" i="23"/>
  <c r="AD254" i="23"/>
  <c r="AE254" i="23"/>
  <c r="AF254" i="23"/>
  <c r="AG254" i="23"/>
  <c r="AH254" i="23"/>
  <c r="AI254" i="23"/>
  <c r="AD255" i="23"/>
  <c r="AE255" i="23"/>
  <c r="AF255" i="23"/>
  <c r="AG255" i="23"/>
  <c r="AH255" i="23"/>
  <c r="AI255" i="23"/>
  <c r="AD256" i="23"/>
  <c r="AE256" i="23"/>
  <c r="AF256" i="23"/>
  <c r="AG256" i="23"/>
  <c r="AH256" i="23"/>
  <c r="AI256" i="23"/>
  <c r="AD257" i="23"/>
  <c r="AE257" i="23"/>
  <c r="AF257" i="23"/>
  <c r="AG257" i="23"/>
  <c r="AH257" i="23"/>
  <c r="AI257" i="23"/>
  <c r="AD258" i="23"/>
  <c r="AE258" i="23"/>
  <c r="AF258" i="23"/>
  <c r="AG258" i="23"/>
  <c r="AH258" i="23"/>
  <c r="AI258" i="23"/>
  <c r="AD259" i="23"/>
  <c r="AE259" i="23"/>
  <c r="AF259" i="23"/>
  <c r="AG259" i="23"/>
  <c r="AH259" i="23"/>
  <c r="AI259" i="23"/>
  <c r="AD260" i="23"/>
  <c r="AE260" i="23"/>
  <c r="AF260" i="23"/>
  <c r="AG260" i="23"/>
  <c r="AH260" i="23"/>
  <c r="AI260" i="23"/>
  <c r="AD261" i="23"/>
  <c r="AE261" i="23"/>
  <c r="AF261" i="23"/>
  <c r="AG261" i="23"/>
  <c r="AH261" i="23"/>
  <c r="AI261" i="23"/>
  <c r="AD262" i="23"/>
  <c r="AE262" i="23"/>
  <c r="AF262" i="23"/>
  <c r="AG262" i="23"/>
  <c r="AH262" i="23"/>
  <c r="AI262" i="23"/>
  <c r="AD263" i="23"/>
  <c r="AE263" i="23"/>
  <c r="AF263" i="23"/>
  <c r="AG263" i="23"/>
  <c r="AH263" i="23"/>
  <c r="AI263" i="23"/>
  <c r="AD264" i="23"/>
  <c r="AE264" i="23"/>
  <c r="AF264" i="23"/>
  <c r="AG264" i="23"/>
  <c r="AH264" i="23"/>
  <c r="AI264" i="23"/>
  <c r="AD265" i="23"/>
  <c r="AE265" i="23"/>
  <c r="AF265" i="23"/>
  <c r="AG265" i="23"/>
  <c r="AH265" i="23"/>
  <c r="AI265" i="23"/>
  <c r="AD266" i="23"/>
  <c r="AE266" i="23"/>
  <c r="AF266" i="23"/>
  <c r="AG266" i="23"/>
  <c r="AH266" i="23"/>
  <c r="AI266" i="23"/>
  <c r="AD267" i="23"/>
  <c r="AE267" i="23"/>
  <c r="AF267" i="23"/>
  <c r="AG267" i="23"/>
  <c r="AH267" i="23"/>
  <c r="AI267" i="23"/>
  <c r="AD268" i="23"/>
  <c r="AE268" i="23"/>
  <c r="AF268" i="23"/>
  <c r="AG268" i="23"/>
  <c r="AH268" i="23"/>
  <c r="AI268" i="23"/>
  <c r="AC252" i="23"/>
  <c r="AC253" i="23"/>
  <c r="AC254" i="23"/>
  <c r="AC255" i="23"/>
  <c r="AC256" i="23"/>
  <c r="AC257" i="23"/>
  <c r="AC258" i="23"/>
  <c r="AC259" i="23"/>
  <c r="AC260" i="23"/>
  <c r="AC261" i="23"/>
  <c r="AC262" i="23"/>
  <c r="AC263" i="23"/>
  <c r="AC264" i="23"/>
  <c r="AC265" i="23"/>
  <c r="AC266" i="23"/>
  <c r="AC267" i="23"/>
  <c r="AC268" i="23"/>
  <c r="AC251" i="23"/>
  <c r="V251" i="23"/>
  <c r="W251" i="23"/>
  <c r="X251" i="23"/>
  <c r="Y251" i="23"/>
  <c r="Z251" i="23"/>
  <c r="AA251" i="23"/>
  <c r="V252" i="23"/>
  <c r="W252" i="23"/>
  <c r="X252" i="23"/>
  <c r="Y252" i="23"/>
  <c r="Z252" i="23"/>
  <c r="AA252" i="23"/>
  <c r="V253" i="23"/>
  <c r="W253" i="23"/>
  <c r="X253" i="23"/>
  <c r="Y253" i="23"/>
  <c r="Z253" i="23"/>
  <c r="AA253" i="23"/>
  <c r="V254" i="23"/>
  <c r="W254" i="23"/>
  <c r="X254" i="23"/>
  <c r="Y254" i="23"/>
  <c r="Z254" i="23"/>
  <c r="AA254" i="23"/>
  <c r="V255" i="23"/>
  <c r="W255" i="23"/>
  <c r="X255" i="23"/>
  <c r="Y255" i="23"/>
  <c r="Z255" i="23"/>
  <c r="AA255" i="23"/>
  <c r="V256" i="23"/>
  <c r="W256" i="23"/>
  <c r="X256" i="23"/>
  <c r="Y256" i="23"/>
  <c r="Z256" i="23"/>
  <c r="AA256" i="23"/>
  <c r="V257" i="23"/>
  <c r="W257" i="23"/>
  <c r="X257" i="23"/>
  <c r="Y257" i="23"/>
  <c r="Z257" i="23"/>
  <c r="AA257" i="23"/>
  <c r="V258" i="23"/>
  <c r="W258" i="23"/>
  <c r="X258" i="23"/>
  <c r="Y258" i="23"/>
  <c r="Z258" i="23"/>
  <c r="AA258" i="23"/>
  <c r="V259" i="23"/>
  <c r="W259" i="23"/>
  <c r="X259" i="23"/>
  <c r="Y259" i="23"/>
  <c r="Z259" i="23"/>
  <c r="AA259" i="23"/>
  <c r="V260" i="23"/>
  <c r="W260" i="23"/>
  <c r="X260" i="23"/>
  <c r="Y260" i="23"/>
  <c r="Z260" i="23"/>
  <c r="AA260" i="23"/>
  <c r="V261" i="23"/>
  <c r="W261" i="23"/>
  <c r="X261" i="23"/>
  <c r="Y261" i="23"/>
  <c r="Z261" i="23"/>
  <c r="AA261" i="23"/>
  <c r="V262" i="23"/>
  <c r="W262" i="23"/>
  <c r="X262" i="23"/>
  <c r="Y262" i="23"/>
  <c r="Z262" i="23"/>
  <c r="AA262" i="23"/>
  <c r="V263" i="23"/>
  <c r="W263" i="23"/>
  <c r="X263" i="23"/>
  <c r="Y263" i="23"/>
  <c r="Z263" i="23"/>
  <c r="AA263" i="23"/>
  <c r="V264" i="23"/>
  <c r="W264" i="23"/>
  <c r="X264" i="23"/>
  <c r="Y264" i="23"/>
  <c r="Z264" i="23"/>
  <c r="AA264" i="23"/>
  <c r="V265" i="23"/>
  <c r="W265" i="23"/>
  <c r="X265" i="23"/>
  <c r="Y265" i="23"/>
  <c r="Z265" i="23"/>
  <c r="AA265" i="23"/>
  <c r="V266" i="23"/>
  <c r="W266" i="23"/>
  <c r="X266" i="23"/>
  <c r="Y266" i="23"/>
  <c r="Z266" i="23"/>
  <c r="AA266" i="23"/>
  <c r="V267" i="23"/>
  <c r="W267" i="23"/>
  <c r="X267" i="23"/>
  <c r="Y267" i="23"/>
  <c r="Z267" i="23"/>
  <c r="AA267" i="23"/>
  <c r="V268" i="23"/>
  <c r="W268" i="23"/>
  <c r="X268" i="23"/>
  <c r="Y268" i="23"/>
  <c r="Z268" i="23"/>
  <c r="AA268" i="23"/>
  <c r="U252" i="23"/>
  <c r="U253" i="23"/>
  <c r="U254" i="23"/>
  <c r="U255" i="23"/>
  <c r="U256" i="23"/>
  <c r="U257" i="23"/>
  <c r="U258" i="23"/>
  <c r="U259" i="23"/>
  <c r="U260" i="23"/>
  <c r="U261" i="23"/>
  <c r="U262" i="23"/>
  <c r="U263" i="23"/>
  <c r="U264" i="23"/>
  <c r="U265" i="23"/>
  <c r="U266" i="23"/>
  <c r="U267" i="23"/>
  <c r="U268" i="23"/>
  <c r="U251" i="23"/>
  <c r="D251" i="23"/>
  <c r="E251" i="23"/>
  <c r="F251" i="23"/>
  <c r="G251" i="23"/>
  <c r="H251" i="23"/>
  <c r="I251" i="23"/>
  <c r="D252" i="23"/>
  <c r="E252" i="23"/>
  <c r="F252" i="23"/>
  <c r="G252" i="23"/>
  <c r="H252" i="23"/>
  <c r="I252" i="23"/>
  <c r="D253" i="23"/>
  <c r="E253" i="23"/>
  <c r="F253" i="23"/>
  <c r="G253" i="23"/>
  <c r="H253" i="23"/>
  <c r="I253" i="23"/>
  <c r="D254" i="23"/>
  <c r="E254" i="23"/>
  <c r="F254" i="23"/>
  <c r="G254" i="23"/>
  <c r="H254" i="23"/>
  <c r="I254" i="23"/>
  <c r="D255" i="23"/>
  <c r="E255" i="23"/>
  <c r="F255" i="23"/>
  <c r="G255" i="23"/>
  <c r="H255" i="23"/>
  <c r="I255" i="23"/>
  <c r="D256" i="23"/>
  <c r="E256" i="23"/>
  <c r="F256" i="23"/>
  <c r="G256" i="23"/>
  <c r="H256" i="23"/>
  <c r="I256" i="23"/>
  <c r="D257" i="23"/>
  <c r="E257" i="23"/>
  <c r="F257" i="23"/>
  <c r="G257" i="23"/>
  <c r="H257" i="23"/>
  <c r="I257" i="23"/>
  <c r="D258" i="23"/>
  <c r="E258" i="23"/>
  <c r="F258" i="23"/>
  <c r="G258" i="23"/>
  <c r="H258" i="23"/>
  <c r="I258" i="23"/>
  <c r="D259" i="23"/>
  <c r="E259" i="23"/>
  <c r="F259" i="23"/>
  <c r="G259" i="23"/>
  <c r="H259" i="23"/>
  <c r="I259" i="23"/>
  <c r="D260" i="23"/>
  <c r="E260" i="23"/>
  <c r="F260" i="23"/>
  <c r="G260" i="23"/>
  <c r="H260" i="23"/>
  <c r="I260" i="23"/>
  <c r="D261" i="23"/>
  <c r="E261" i="23"/>
  <c r="F261" i="23"/>
  <c r="G261" i="23"/>
  <c r="H261" i="23"/>
  <c r="I261" i="23"/>
  <c r="D262" i="23"/>
  <c r="E262" i="23"/>
  <c r="F262" i="23"/>
  <c r="G262" i="23"/>
  <c r="H262" i="23"/>
  <c r="I262" i="23"/>
  <c r="D263" i="23"/>
  <c r="E263" i="23"/>
  <c r="F263" i="23"/>
  <c r="G263" i="23"/>
  <c r="H263" i="23"/>
  <c r="I263" i="23"/>
  <c r="D264" i="23"/>
  <c r="E264" i="23"/>
  <c r="F264" i="23"/>
  <c r="G264" i="23"/>
  <c r="H264" i="23"/>
  <c r="I264" i="23"/>
  <c r="D265" i="23"/>
  <c r="E265" i="23"/>
  <c r="F265" i="23"/>
  <c r="G265" i="23"/>
  <c r="H265" i="23"/>
  <c r="I265" i="23"/>
  <c r="D266" i="23"/>
  <c r="E266" i="23"/>
  <c r="F266" i="23"/>
  <c r="G266" i="23"/>
  <c r="H266" i="23"/>
  <c r="I266" i="23"/>
  <c r="D267" i="23"/>
  <c r="E267" i="23"/>
  <c r="F267" i="23"/>
  <c r="G267" i="23"/>
  <c r="H267" i="23"/>
  <c r="I267" i="23"/>
  <c r="D268" i="23"/>
  <c r="E268" i="23"/>
  <c r="F268" i="23"/>
  <c r="G268" i="23"/>
  <c r="H268" i="23"/>
  <c r="I268" i="23"/>
  <c r="C252" i="23"/>
  <c r="C253" i="23"/>
  <c r="C254" i="23"/>
  <c r="C255" i="23"/>
  <c r="C256" i="23"/>
  <c r="C257" i="23"/>
  <c r="C258" i="23"/>
  <c r="C259" i="23"/>
  <c r="C260" i="23"/>
  <c r="C261" i="23"/>
  <c r="C262" i="23"/>
  <c r="C263" i="23"/>
  <c r="C264" i="23"/>
  <c r="C265" i="23"/>
  <c r="C266" i="23"/>
  <c r="C267" i="23"/>
  <c r="C268" i="23"/>
  <c r="C251" i="23"/>
  <c r="A298" i="23"/>
  <c r="K298" i="23" s="1"/>
  <c r="T298" i="23" s="1"/>
  <c r="AB298" i="23" s="1"/>
  <c r="AJ298" i="23" s="1"/>
  <c r="AT298" i="23" s="1"/>
  <c r="A273" i="23"/>
  <c r="K273" i="23" s="1"/>
  <c r="T273" i="23" s="1"/>
  <c r="AB273" i="23" s="1"/>
  <c r="AJ273" i="23" s="1"/>
  <c r="AT273" i="23" s="1"/>
  <c r="AS265" i="26" l="1"/>
  <c r="AS270" i="26" s="1"/>
  <c r="AR270" i="26"/>
  <c r="I87" i="5"/>
  <c r="AD227" i="23" l="1"/>
  <c r="AE227" i="23"/>
  <c r="AF227" i="23"/>
  <c r="AG227" i="23"/>
  <c r="AH227" i="23"/>
  <c r="AI227" i="23"/>
  <c r="AD228" i="23"/>
  <c r="AE228" i="23"/>
  <c r="AF228" i="23"/>
  <c r="AG228" i="23"/>
  <c r="AH228" i="23"/>
  <c r="AI228" i="23"/>
  <c r="AD229" i="23"/>
  <c r="AE229" i="23"/>
  <c r="AF229" i="23"/>
  <c r="AG229" i="23"/>
  <c r="AH229" i="23"/>
  <c r="AI229" i="23"/>
  <c r="AD230" i="23"/>
  <c r="AE230" i="23"/>
  <c r="AF230" i="23"/>
  <c r="AG230" i="23"/>
  <c r="AH230" i="23"/>
  <c r="AI230" i="23"/>
  <c r="AD231" i="23"/>
  <c r="AE231" i="23"/>
  <c r="AF231" i="23"/>
  <c r="AG231" i="23"/>
  <c r="AH231" i="23"/>
  <c r="AI231" i="23"/>
  <c r="AD232" i="23"/>
  <c r="AE232" i="23"/>
  <c r="AF232" i="23"/>
  <c r="AG232" i="23"/>
  <c r="AH232" i="23"/>
  <c r="AI232" i="23"/>
  <c r="AD233" i="23"/>
  <c r="AE233" i="23"/>
  <c r="AF233" i="23"/>
  <c r="AG233" i="23"/>
  <c r="AH233" i="23"/>
  <c r="AI233" i="23"/>
  <c r="AD234" i="23"/>
  <c r="AE234" i="23"/>
  <c r="AF234" i="23"/>
  <c r="AG234" i="23"/>
  <c r="AH234" i="23"/>
  <c r="AI234" i="23"/>
  <c r="AD235" i="23"/>
  <c r="AE235" i="23"/>
  <c r="AF235" i="23"/>
  <c r="AG235" i="23"/>
  <c r="AH235" i="23"/>
  <c r="AI235" i="23"/>
  <c r="AD236" i="23"/>
  <c r="AE236" i="23"/>
  <c r="AF236" i="23"/>
  <c r="AG236" i="23"/>
  <c r="AH236" i="23"/>
  <c r="AI236" i="23"/>
  <c r="AD237" i="23"/>
  <c r="AE237" i="23"/>
  <c r="AF237" i="23"/>
  <c r="AG237" i="23"/>
  <c r="AH237" i="23"/>
  <c r="AI237" i="23"/>
  <c r="AD238" i="23"/>
  <c r="AE238" i="23"/>
  <c r="AF238" i="23"/>
  <c r="AG238" i="23"/>
  <c r="AH238" i="23"/>
  <c r="AI238" i="23"/>
  <c r="AD239" i="23"/>
  <c r="AE239" i="23"/>
  <c r="AF239" i="23"/>
  <c r="AG239" i="23"/>
  <c r="AH239" i="23"/>
  <c r="AI239" i="23"/>
  <c r="AD240" i="23"/>
  <c r="AE240" i="23"/>
  <c r="AF240" i="23"/>
  <c r="AG240" i="23"/>
  <c r="AH240" i="23"/>
  <c r="AI240" i="23"/>
  <c r="AD241" i="23"/>
  <c r="AE241" i="23"/>
  <c r="AF241" i="23"/>
  <c r="AG241" i="23"/>
  <c r="AH241" i="23"/>
  <c r="AI241" i="23"/>
  <c r="AD242" i="23"/>
  <c r="AE242" i="23"/>
  <c r="AF242" i="23"/>
  <c r="AG242" i="23"/>
  <c r="AH242" i="23"/>
  <c r="AI242" i="23"/>
  <c r="AD243" i="23"/>
  <c r="AE243" i="23"/>
  <c r="AF243" i="23"/>
  <c r="AG243" i="23"/>
  <c r="AH243" i="23"/>
  <c r="AI243" i="23"/>
  <c r="AD244" i="23"/>
  <c r="AE244" i="23"/>
  <c r="AF244" i="23"/>
  <c r="AG244" i="23"/>
  <c r="AH244" i="23"/>
  <c r="AI244" i="23"/>
  <c r="AC228" i="23"/>
  <c r="AC229" i="23"/>
  <c r="AC230" i="23"/>
  <c r="AC231" i="23"/>
  <c r="AC232" i="23"/>
  <c r="AC233" i="23"/>
  <c r="AC234" i="23"/>
  <c r="AC235" i="23"/>
  <c r="AC236" i="23"/>
  <c r="AC237" i="23"/>
  <c r="AC238" i="23"/>
  <c r="AC239" i="23"/>
  <c r="AC240" i="23"/>
  <c r="AC241" i="23"/>
  <c r="AC242" i="23"/>
  <c r="AC243" i="23"/>
  <c r="AC244" i="23"/>
  <c r="V227" i="23"/>
  <c r="W227" i="23"/>
  <c r="X227" i="23"/>
  <c r="Y227" i="23"/>
  <c r="Z227" i="23"/>
  <c r="AA227" i="23"/>
  <c r="V228" i="23"/>
  <c r="W228" i="23"/>
  <c r="X228" i="23"/>
  <c r="Y228" i="23"/>
  <c r="Z228" i="23"/>
  <c r="AA228" i="23"/>
  <c r="V229" i="23"/>
  <c r="W229" i="23"/>
  <c r="X229" i="23"/>
  <c r="Y229" i="23"/>
  <c r="Z229" i="23"/>
  <c r="AA229" i="23"/>
  <c r="V230" i="23"/>
  <c r="W230" i="23"/>
  <c r="X230" i="23"/>
  <c r="Y230" i="23"/>
  <c r="Z230" i="23"/>
  <c r="AA230" i="23"/>
  <c r="V231" i="23"/>
  <c r="W231" i="23"/>
  <c r="X231" i="23"/>
  <c r="Y231" i="23"/>
  <c r="Z231" i="23"/>
  <c r="AA231" i="23"/>
  <c r="V232" i="23"/>
  <c r="W232" i="23"/>
  <c r="X232" i="23"/>
  <c r="Y232" i="23"/>
  <c r="Z232" i="23"/>
  <c r="AA232" i="23"/>
  <c r="V233" i="23"/>
  <c r="W233" i="23"/>
  <c r="X233" i="23"/>
  <c r="Y233" i="23"/>
  <c r="Z233" i="23"/>
  <c r="AA233" i="23"/>
  <c r="V234" i="23"/>
  <c r="W234" i="23"/>
  <c r="X234" i="23"/>
  <c r="Y234" i="23"/>
  <c r="Z234" i="23"/>
  <c r="AA234" i="23"/>
  <c r="V235" i="23"/>
  <c r="W235" i="23"/>
  <c r="X235" i="23"/>
  <c r="Y235" i="23"/>
  <c r="Z235" i="23"/>
  <c r="AA235" i="23"/>
  <c r="V236" i="23"/>
  <c r="W236" i="23"/>
  <c r="X236" i="23"/>
  <c r="Y236" i="23"/>
  <c r="Z236" i="23"/>
  <c r="AA236" i="23"/>
  <c r="V237" i="23"/>
  <c r="W237" i="23"/>
  <c r="X237" i="23"/>
  <c r="Y237" i="23"/>
  <c r="Z237" i="23"/>
  <c r="AA237" i="23"/>
  <c r="V238" i="23"/>
  <c r="W238" i="23"/>
  <c r="X238" i="23"/>
  <c r="Y238" i="23"/>
  <c r="Z238" i="23"/>
  <c r="AA238" i="23"/>
  <c r="V239" i="23"/>
  <c r="W239" i="23"/>
  <c r="X239" i="23"/>
  <c r="Y239" i="23"/>
  <c r="Z239" i="23"/>
  <c r="AA239" i="23"/>
  <c r="V240" i="23"/>
  <c r="W240" i="23"/>
  <c r="X240" i="23"/>
  <c r="Y240" i="23"/>
  <c r="Z240" i="23"/>
  <c r="AA240" i="23"/>
  <c r="V241" i="23"/>
  <c r="W241" i="23"/>
  <c r="X241" i="23"/>
  <c r="Y241" i="23"/>
  <c r="Z241" i="23"/>
  <c r="AA241" i="23"/>
  <c r="V242" i="23"/>
  <c r="W242" i="23"/>
  <c r="X242" i="23"/>
  <c r="Y242" i="23"/>
  <c r="Z242" i="23"/>
  <c r="AA242" i="23"/>
  <c r="V243" i="23"/>
  <c r="W243" i="23"/>
  <c r="X243" i="23"/>
  <c r="Y243" i="23"/>
  <c r="Z243" i="23"/>
  <c r="AA243" i="23"/>
  <c r="V244" i="23"/>
  <c r="W244" i="23"/>
  <c r="X244" i="23"/>
  <c r="Y244" i="23"/>
  <c r="Z244" i="23"/>
  <c r="AA244" i="23"/>
  <c r="U228" i="23"/>
  <c r="U229" i="23"/>
  <c r="U230" i="23"/>
  <c r="U231" i="23"/>
  <c r="U232" i="23"/>
  <c r="U233" i="23"/>
  <c r="U234" i="23"/>
  <c r="U235" i="23"/>
  <c r="U236" i="23"/>
  <c r="U237" i="23"/>
  <c r="U238" i="23"/>
  <c r="U239" i="23"/>
  <c r="U240" i="23"/>
  <c r="U241" i="23"/>
  <c r="U242" i="23"/>
  <c r="U243" i="23"/>
  <c r="U244" i="23"/>
  <c r="AD203" i="23"/>
  <c r="AE203" i="23"/>
  <c r="AF203" i="23"/>
  <c r="AG203" i="23"/>
  <c r="AH203" i="23"/>
  <c r="AI203" i="23"/>
  <c r="AD204" i="23"/>
  <c r="AE204" i="23"/>
  <c r="AF204" i="23"/>
  <c r="AG204" i="23"/>
  <c r="AH204" i="23"/>
  <c r="AI204" i="23"/>
  <c r="AD205" i="23"/>
  <c r="AE205" i="23"/>
  <c r="AF205" i="23"/>
  <c r="AG205" i="23"/>
  <c r="AH205" i="23"/>
  <c r="AI205" i="23"/>
  <c r="AD206" i="23"/>
  <c r="AE206" i="23"/>
  <c r="AF206" i="23"/>
  <c r="AG206" i="23"/>
  <c r="AH206" i="23"/>
  <c r="AI206" i="23"/>
  <c r="AD207" i="23"/>
  <c r="AE207" i="23"/>
  <c r="AF207" i="23"/>
  <c r="AG207" i="23"/>
  <c r="AH207" i="23"/>
  <c r="AI207" i="23"/>
  <c r="AD208" i="23"/>
  <c r="AE208" i="23"/>
  <c r="AF208" i="23"/>
  <c r="AG208" i="23"/>
  <c r="AH208" i="23"/>
  <c r="AI208" i="23"/>
  <c r="AD209" i="23"/>
  <c r="AE209" i="23"/>
  <c r="AF209" i="23"/>
  <c r="AG209" i="23"/>
  <c r="AH209" i="23"/>
  <c r="AI209" i="23"/>
  <c r="AD210" i="23"/>
  <c r="AE210" i="23"/>
  <c r="AF210" i="23"/>
  <c r="AG210" i="23"/>
  <c r="AH210" i="23"/>
  <c r="AI210" i="23"/>
  <c r="AD211" i="23"/>
  <c r="AE211" i="23"/>
  <c r="AF211" i="23"/>
  <c r="AG211" i="23"/>
  <c r="AH211" i="23"/>
  <c r="AI211" i="23"/>
  <c r="AD212" i="23"/>
  <c r="AE212" i="23"/>
  <c r="AF212" i="23"/>
  <c r="AG212" i="23"/>
  <c r="AH212" i="23"/>
  <c r="AI212" i="23"/>
  <c r="AD213" i="23"/>
  <c r="AE213" i="23"/>
  <c r="AF213" i="23"/>
  <c r="AG213" i="23"/>
  <c r="AH213" i="23"/>
  <c r="AI213" i="23"/>
  <c r="AD214" i="23"/>
  <c r="AE214" i="23"/>
  <c r="AF214" i="23"/>
  <c r="AG214" i="23"/>
  <c r="AH214" i="23"/>
  <c r="AI214" i="23"/>
  <c r="AD215" i="23"/>
  <c r="AE215" i="23"/>
  <c r="AF215" i="23"/>
  <c r="AG215" i="23"/>
  <c r="AH215" i="23"/>
  <c r="AI215" i="23"/>
  <c r="AD216" i="23"/>
  <c r="AE216" i="23"/>
  <c r="AF216" i="23"/>
  <c r="AG216" i="23"/>
  <c r="AH216" i="23"/>
  <c r="AI216" i="23"/>
  <c r="AD217" i="23"/>
  <c r="AE217" i="23"/>
  <c r="AF217" i="23"/>
  <c r="AG217" i="23"/>
  <c r="AH217" i="23"/>
  <c r="AI217" i="23"/>
  <c r="AD218" i="23"/>
  <c r="AE218" i="23"/>
  <c r="AF218" i="23"/>
  <c r="AG218" i="23"/>
  <c r="AH218" i="23"/>
  <c r="AI218" i="23"/>
  <c r="AD219" i="23"/>
  <c r="AE219" i="23"/>
  <c r="AF219" i="23"/>
  <c r="AG219" i="23"/>
  <c r="AH219" i="23"/>
  <c r="AI219" i="23"/>
  <c r="AD220" i="23"/>
  <c r="AE220" i="23"/>
  <c r="AF220" i="23"/>
  <c r="AG220" i="23"/>
  <c r="AH220" i="23"/>
  <c r="AI220" i="23"/>
  <c r="AC204" i="23"/>
  <c r="AC205" i="23"/>
  <c r="AC206" i="23"/>
  <c r="AC207" i="23"/>
  <c r="AC208" i="23"/>
  <c r="AC209" i="23"/>
  <c r="AC210" i="23"/>
  <c r="AC211" i="23"/>
  <c r="AC212" i="23"/>
  <c r="AC213" i="23"/>
  <c r="AC214" i="23"/>
  <c r="AC215" i="23"/>
  <c r="AC216" i="23"/>
  <c r="AC217" i="23"/>
  <c r="AC218" i="23"/>
  <c r="AC219" i="23"/>
  <c r="AC220" i="23"/>
  <c r="V203" i="23"/>
  <c r="W203" i="23"/>
  <c r="X203" i="23"/>
  <c r="Y203" i="23"/>
  <c r="Z203" i="23"/>
  <c r="AA203" i="23"/>
  <c r="V204" i="23"/>
  <c r="W204" i="23"/>
  <c r="X204" i="23"/>
  <c r="Y204" i="23"/>
  <c r="Z204" i="23"/>
  <c r="AA204" i="23"/>
  <c r="V205" i="23"/>
  <c r="W205" i="23"/>
  <c r="X205" i="23"/>
  <c r="Y205" i="23"/>
  <c r="Z205" i="23"/>
  <c r="AA205" i="23"/>
  <c r="V206" i="23"/>
  <c r="W206" i="23"/>
  <c r="X206" i="23"/>
  <c r="Y206" i="23"/>
  <c r="Z206" i="23"/>
  <c r="AA206" i="23"/>
  <c r="V207" i="23"/>
  <c r="W207" i="23"/>
  <c r="X207" i="23"/>
  <c r="Y207" i="23"/>
  <c r="Z207" i="23"/>
  <c r="AA207" i="23"/>
  <c r="V208" i="23"/>
  <c r="W208" i="23"/>
  <c r="X208" i="23"/>
  <c r="Y208" i="23"/>
  <c r="Z208" i="23"/>
  <c r="AA208" i="23"/>
  <c r="V209" i="23"/>
  <c r="W209" i="23"/>
  <c r="X209" i="23"/>
  <c r="Y209" i="23"/>
  <c r="Z209" i="23"/>
  <c r="AA209" i="23"/>
  <c r="V210" i="23"/>
  <c r="W210" i="23"/>
  <c r="X210" i="23"/>
  <c r="Y210" i="23"/>
  <c r="Z210" i="23"/>
  <c r="AA210" i="23"/>
  <c r="V211" i="23"/>
  <c r="W211" i="23"/>
  <c r="X211" i="23"/>
  <c r="Y211" i="23"/>
  <c r="Z211" i="23"/>
  <c r="AA211" i="23"/>
  <c r="V212" i="23"/>
  <c r="W212" i="23"/>
  <c r="X212" i="23"/>
  <c r="Y212" i="23"/>
  <c r="Z212" i="23"/>
  <c r="AA212" i="23"/>
  <c r="V213" i="23"/>
  <c r="W213" i="23"/>
  <c r="X213" i="23"/>
  <c r="Y213" i="23"/>
  <c r="Z213" i="23"/>
  <c r="AA213" i="23"/>
  <c r="V214" i="23"/>
  <c r="W214" i="23"/>
  <c r="X214" i="23"/>
  <c r="Y214" i="23"/>
  <c r="Z214" i="23"/>
  <c r="AA214" i="23"/>
  <c r="V215" i="23"/>
  <c r="W215" i="23"/>
  <c r="X215" i="23"/>
  <c r="Y215" i="23"/>
  <c r="Z215" i="23"/>
  <c r="AA215" i="23"/>
  <c r="V216" i="23"/>
  <c r="W216" i="23"/>
  <c r="X216" i="23"/>
  <c r="Y216" i="23"/>
  <c r="Z216" i="23"/>
  <c r="AA216" i="23"/>
  <c r="V217" i="23"/>
  <c r="W217" i="23"/>
  <c r="X217" i="23"/>
  <c r="Y217" i="23"/>
  <c r="Z217" i="23"/>
  <c r="AA217" i="23"/>
  <c r="V218" i="23"/>
  <c r="W218" i="23"/>
  <c r="X218" i="23"/>
  <c r="Y218" i="23"/>
  <c r="Z218" i="23"/>
  <c r="AA218" i="23"/>
  <c r="V219" i="23"/>
  <c r="W219" i="23"/>
  <c r="X219" i="23"/>
  <c r="Y219" i="23"/>
  <c r="Z219" i="23"/>
  <c r="AA219" i="23"/>
  <c r="V220" i="23"/>
  <c r="W220" i="23"/>
  <c r="X220" i="23"/>
  <c r="Y220" i="23"/>
  <c r="Z220" i="23"/>
  <c r="AA220" i="23"/>
  <c r="U204" i="23"/>
  <c r="U205" i="23"/>
  <c r="U206" i="23"/>
  <c r="U207" i="23"/>
  <c r="U208" i="23"/>
  <c r="U209" i="23"/>
  <c r="U210" i="23"/>
  <c r="U211" i="23"/>
  <c r="U212" i="23"/>
  <c r="U213" i="23"/>
  <c r="U214" i="23"/>
  <c r="U215" i="23"/>
  <c r="U216" i="23"/>
  <c r="U217" i="23"/>
  <c r="U218" i="23"/>
  <c r="U219" i="23"/>
  <c r="U220" i="23"/>
  <c r="AH179" i="23"/>
  <c r="AI179" i="23"/>
  <c r="AH180" i="23"/>
  <c r="AI180" i="23"/>
  <c r="AH181" i="23"/>
  <c r="AI181" i="23"/>
  <c r="AH182" i="23"/>
  <c r="AI182" i="23"/>
  <c r="AH183" i="23"/>
  <c r="AI183" i="23"/>
  <c r="AH184" i="23"/>
  <c r="AI184" i="23"/>
  <c r="AH185" i="23"/>
  <c r="AI185" i="23"/>
  <c r="AH186" i="23"/>
  <c r="AI186" i="23"/>
  <c r="AH187" i="23"/>
  <c r="AI187" i="23"/>
  <c r="AH188" i="23"/>
  <c r="AI188" i="23"/>
  <c r="AH189" i="23"/>
  <c r="AI189" i="23"/>
  <c r="AH190" i="23"/>
  <c r="AI190" i="23"/>
  <c r="AH191" i="23"/>
  <c r="AI191" i="23"/>
  <c r="AH192" i="23"/>
  <c r="AI192" i="23"/>
  <c r="AH193" i="23"/>
  <c r="AI193" i="23"/>
  <c r="AH194" i="23"/>
  <c r="AI194" i="23"/>
  <c r="AH195" i="23"/>
  <c r="AI195" i="23"/>
  <c r="AH196" i="23"/>
  <c r="AI196" i="23"/>
  <c r="Z179" i="23"/>
  <c r="AA179" i="23"/>
  <c r="Z180" i="23"/>
  <c r="AA180" i="23"/>
  <c r="Z181" i="23"/>
  <c r="AA181" i="23"/>
  <c r="Z182" i="23"/>
  <c r="AA182" i="23"/>
  <c r="Z183" i="23"/>
  <c r="AA183" i="23"/>
  <c r="Z184" i="23"/>
  <c r="AA184" i="23"/>
  <c r="Z185" i="23"/>
  <c r="AA185" i="23"/>
  <c r="Z186" i="23"/>
  <c r="AA186" i="23"/>
  <c r="Z187" i="23"/>
  <c r="AA187" i="23"/>
  <c r="Z188" i="23"/>
  <c r="AA188" i="23"/>
  <c r="Z189" i="23"/>
  <c r="AA189" i="23"/>
  <c r="Z190" i="23"/>
  <c r="AA190" i="23"/>
  <c r="Z191" i="23"/>
  <c r="AA191" i="23"/>
  <c r="Z192" i="23"/>
  <c r="AA192" i="23"/>
  <c r="Z193" i="23"/>
  <c r="AA193" i="23"/>
  <c r="Z194" i="23"/>
  <c r="AA194" i="23"/>
  <c r="Z195" i="23"/>
  <c r="AA195" i="23"/>
  <c r="Z196" i="23"/>
  <c r="AA196" i="23"/>
  <c r="AD155" i="23"/>
  <c r="AE155" i="23"/>
  <c r="AF155" i="23"/>
  <c r="AG155" i="23"/>
  <c r="AH155" i="23"/>
  <c r="AI155" i="23"/>
  <c r="AD156" i="23"/>
  <c r="AE156" i="23"/>
  <c r="AF156" i="23"/>
  <c r="AG156" i="23"/>
  <c r="AH156" i="23"/>
  <c r="AI156" i="23"/>
  <c r="AD157" i="23"/>
  <c r="AE157" i="23"/>
  <c r="AF157" i="23"/>
  <c r="AG157" i="23"/>
  <c r="AH157" i="23"/>
  <c r="AI157" i="23"/>
  <c r="AD158" i="23"/>
  <c r="AE158" i="23"/>
  <c r="AF158" i="23"/>
  <c r="AG158" i="23"/>
  <c r="AH158" i="23"/>
  <c r="AI158" i="23"/>
  <c r="AD159" i="23"/>
  <c r="AE159" i="23"/>
  <c r="AF159" i="23"/>
  <c r="AG159" i="23"/>
  <c r="AH159" i="23"/>
  <c r="AI159" i="23"/>
  <c r="AD160" i="23"/>
  <c r="AE160" i="23"/>
  <c r="AF160" i="23"/>
  <c r="AG160" i="23"/>
  <c r="AH160" i="23"/>
  <c r="AI160" i="23"/>
  <c r="AD161" i="23"/>
  <c r="AE161" i="23"/>
  <c r="AF161" i="23"/>
  <c r="AG161" i="23"/>
  <c r="AH161" i="23"/>
  <c r="AI161" i="23"/>
  <c r="AD162" i="23"/>
  <c r="AE162" i="23"/>
  <c r="AF162" i="23"/>
  <c r="AG162" i="23"/>
  <c r="AH162" i="23"/>
  <c r="AI162" i="23"/>
  <c r="AD163" i="23"/>
  <c r="AE163" i="23"/>
  <c r="AF163" i="23"/>
  <c r="AG163" i="23"/>
  <c r="AH163" i="23"/>
  <c r="AI163" i="23"/>
  <c r="AD164" i="23"/>
  <c r="AE164" i="23"/>
  <c r="AF164" i="23"/>
  <c r="AG164" i="23"/>
  <c r="AH164" i="23"/>
  <c r="AI164" i="23"/>
  <c r="AD165" i="23"/>
  <c r="AE165" i="23"/>
  <c r="AF165" i="23"/>
  <c r="AG165" i="23"/>
  <c r="AH165" i="23"/>
  <c r="AI165" i="23"/>
  <c r="AD166" i="23"/>
  <c r="AE166" i="23"/>
  <c r="AF166" i="23"/>
  <c r="AG166" i="23"/>
  <c r="AH166" i="23"/>
  <c r="AI166" i="23"/>
  <c r="AD167" i="23"/>
  <c r="AE167" i="23"/>
  <c r="AF167" i="23"/>
  <c r="AG167" i="23"/>
  <c r="AH167" i="23"/>
  <c r="AI167" i="23"/>
  <c r="AD168" i="23"/>
  <c r="AE168" i="23"/>
  <c r="AF168" i="23"/>
  <c r="AG168" i="23"/>
  <c r="AH168" i="23"/>
  <c r="AI168" i="23"/>
  <c r="AD169" i="23"/>
  <c r="AE169" i="23"/>
  <c r="AF169" i="23"/>
  <c r="AG169" i="23"/>
  <c r="AH169" i="23"/>
  <c r="AI169" i="23"/>
  <c r="AD170" i="23"/>
  <c r="AE170" i="23"/>
  <c r="AF170" i="23"/>
  <c r="AG170" i="23"/>
  <c r="AH170" i="23"/>
  <c r="AI170" i="23"/>
  <c r="AD171" i="23"/>
  <c r="AE171" i="23"/>
  <c r="AF171" i="23"/>
  <c r="AG171" i="23"/>
  <c r="AH171" i="23"/>
  <c r="AI171" i="23"/>
  <c r="AD172" i="23"/>
  <c r="AE172" i="23"/>
  <c r="AF172" i="23"/>
  <c r="AG172" i="23"/>
  <c r="AH172" i="23"/>
  <c r="AI172" i="23"/>
  <c r="AC156" i="23"/>
  <c r="AC157" i="23"/>
  <c r="AC158" i="23"/>
  <c r="AC159" i="23"/>
  <c r="AC160" i="23"/>
  <c r="AC161" i="23"/>
  <c r="AC162" i="23"/>
  <c r="AC163" i="23"/>
  <c r="AC164" i="23"/>
  <c r="AC165" i="23"/>
  <c r="AC166" i="23"/>
  <c r="AC167" i="23"/>
  <c r="AC168" i="23"/>
  <c r="AC169" i="23"/>
  <c r="AC170" i="23"/>
  <c r="AC171" i="23"/>
  <c r="AC172" i="23"/>
  <c r="V155" i="23"/>
  <c r="W155" i="23"/>
  <c r="X155" i="23"/>
  <c r="Y155" i="23"/>
  <c r="Z155" i="23"/>
  <c r="AA155" i="23"/>
  <c r="V156" i="23"/>
  <c r="W156" i="23"/>
  <c r="X156" i="23"/>
  <c r="Y156" i="23"/>
  <c r="Z156" i="23"/>
  <c r="AA156" i="23"/>
  <c r="V157" i="23"/>
  <c r="W157" i="23"/>
  <c r="X157" i="23"/>
  <c r="Y157" i="23"/>
  <c r="Z157" i="23"/>
  <c r="AA157" i="23"/>
  <c r="V158" i="23"/>
  <c r="W158" i="23"/>
  <c r="X158" i="23"/>
  <c r="Y158" i="23"/>
  <c r="Z158" i="23"/>
  <c r="AA158" i="23"/>
  <c r="V159" i="23"/>
  <c r="W159" i="23"/>
  <c r="X159" i="23"/>
  <c r="Y159" i="23"/>
  <c r="Z159" i="23"/>
  <c r="AA159" i="23"/>
  <c r="V160" i="23"/>
  <c r="W160" i="23"/>
  <c r="X160" i="23"/>
  <c r="Y160" i="23"/>
  <c r="Z160" i="23"/>
  <c r="AA160" i="23"/>
  <c r="V161" i="23"/>
  <c r="W161" i="23"/>
  <c r="X161" i="23"/>
  <c r="Y161" i="23"/>
  <c r="Z161" i="23"/>
  <c r="AA161" i="23"/>
  <c r="V162" i="23"/>
  <c r="W162" i="23"/>
  <c r="X162" i="23"/>
  <c r="Y162" i="23"/>
  <c r="Z162" i="23"/>
  <c r="AA162" i="23"/>
  <c r="V163" i="23"/>
  <c r="W163" i="23"/>
  <c r="X163" i="23"/>
  <c r="Y163" i="23"/>
  <c r="Z163" i="23"/>
  <c r="AA163" i="23"/>
  <c r="V164" i="23"/>
  <c r="W164" i="23"/>
  <c r="X164" i="23"/>
  <c r="Y164" i="23"/>
  <c r="Z164" i="23"/>
  <c r="AA164" i="23"/>
  <c r="V165" i="23"/>
  <c r="W165" i="23"/>
  <c r="X165" i="23"/>
  <c r="Y165" i="23"/>
  <c r="Z165" i="23"/>
  <c r="AA165" i="23"/>
  <c r="V166" i="23"/>
  <c r="W166" i="23"/>
  <c r="X166" i="23"/>
  <c r="Y166" i="23"/>
  <c r="Z166" i="23"/>
  <c r="AA166" i="23"/>
  <c r="V167" i="23"/>
  <c r="W167" i="23"/>
  <c r="X167" i="23"/>
  <c r="Y167" i="23"/>
  <c r="Z167" i="23"/>
  <c r="AA167" i="23"/>
  <c r="V168" i="23"/>
  <c r="W168" i="23"/>
  <c r="X168" i="23"/>
  <c r="Y168" i="23"/>
  <c r="Z168" i="23"/>
  <c r="AA168" i="23"/>
  <c r="V169" i="23"/>
  <c r="W169" i="23"/>
  <c r="X169" i="23"/>
  <c r="Y169" i="23"/>
  <c r="Z169" i="23"/>
  <c r="AA169" i="23"/>
  <c r="V170" i="23"/>
  <c r="W170" i="23"/>
  <c r="X170" i="23"/>
  <c r="Y170" i="23"/>
  <c r="Z170" i="23"/>
  <c r="AA170" i="23"/>
  <c r="V171" i="23"/>
  <c r="W171" i="23"/>
  <c r="X171" i="23"/>
  <c r="Y171" i="23"/>
  <c r="Z171" i="23"/>
  <c r="AA171" i="23"/>
  <c r="V172" i="23"/>
  <c r="W172" i="23"/>
  <c r="X172" i="23"/>
  <c r="Y172" i="23"/>
  <c r="Z172" i="23"/>
  <c r="AA172" i="23"/>
  <c r="U156" i="23"/>
  <c r="U157" i="23"/>
  <c r="U158" i="23"/>
  <c r="U159" i="23"/>
  <c r="U160" i="23"/>
  <c r="U161" i="23"/>
  <c r="U162" i="23"/>
  <c r="U163" i="23"/>
  <c r="U164" i="23"/>
  <c r="U165" i="23"/>
  <c r="U166" i="23"/>
  <c r="U167" i="23"/>
  <c r="U168" i="23"/>
  <c r="U169" i="23"/>
  <c r="U170" i="23"/>
  <c r="U171" i="23"/>
  <c r="U172" i="23"/>
  <c r="AI147" i="23"/>
  <c r="AH147" i="23"/>
  <c r="AG147" i="23"/>
  <c r="AF147" i="23"/>
  <c r="AE147" i="23"/>
  <c r="AD147" i="23"/>
  <c r="AI146" i="23"/>
  <c r="AH146" i="23"/>
  <c r="AG146" i="23"/>
  <c r="AF146" i="23"/>
  <c r="AE146" i="23"/>
  <c r="AD146" i="23"/>
  <c r="AI145" i="23"/>
  <c r="AH145" i="23"/>
  <c r="AG145" i="23"/>
  <c r="AF145" i="23"/>
  <c r="AE145" i="23"/>
  <c r="AD145" i="23"/>
  <c r="AI144" i="23"/>
  <c r="AH144" i="23"/>
  <c r="AG144" i="23"/>
  <c r="AF144" i="23"/>
  <c r="AE144" i="23"/>
  <c r="AD144" i="23"/>
  <c r="AI143" i="23"/>
  <c r="AH143" i="23"/>
  <c r="AG143" i="23"/>
  <c r="AF143" i="23"/>
  <c r="AE143" i="23"/>
  <c r="AD143" i="23"/>
  <c r="AI142" i="23"/>
  <c r="AH142" i="23"/>
  <c r="AG142" i="23"/>
  <c r="AF142" i="23"/>
  <c r="AE142" i="23"/>
  <c r="AD142" i="23"/>
  <c r="AI141" i="23"/>
  <c r="AH141" i="23"/>
  <c r="AG141" i="23"/>
  <c r="AF141" i="23"/>
  <c r="AE141" i="23"/>
  <c r="AD141" i="23"/>
  <c r="AI140" i="23"/>
  <c r="AH140" i="23"/>
  <c r="AG140" i="23"/>
  <c r="AF140" i="23"/>
  <c r="AE140" i="23"/>
  <c r="AD140" i="23"/>
  <c r="AI139" i="23"/>
  <c r="AH139" i="23"/>
  <c r="AG139" i="23"/>
  <c r="AF139" i="23"/>
  <c r="AE139" i="23"/>
  <c r="AD139" i="23"/>
  <c r="AI138" i="23"/>
  <c r="AH138" i="23"/>
  <c r="AG138" i="23"/>
  <c r="AF138" i="23"/>
  <c r="AE138" i="23"/>
  <c r="AD138" i="23"/>
  <c r="AI137" i="23"/>
  <c r="AH137" i="23"/>
  <c r="AG137" i="23"/>
  <c r="AF137" i="23"/>
  <c r="AE137" i="23"/>
  <c r="AD137" i="23"/>
  <c r="AI136" i="23"/>
  <c r="AH136" i="23"/>
  <c r="AG136" i="23"/>
  <c r="AF136" i="23"/>
  <c r="AE136" i="23"/>
  <c r="AD136" i="23"/>
  <c r="AI135" i="23"/>
  <c r="AH135" i="23"/>
  <c r="AG135" i="23"/>
  <c r="AF135" i="23"/>
  <c r="AE135" i="23"/>
  <c r="AD135" i="23"/>
  <c r="AI134" i="23"/>
  <c r="AH134" i="23"/>
  <c r="AG134" i="23"/>
  <c r="AF134" i="23"/>
  <c r="AE134" i="23"/>
  <c r="AD134" i="23"/>
  <c r="AI133" i="23"/>
  <c r="AH133" i="23"/>
  <c r="AG133" i="23"/>
  <c r="AF133" i="23"/>
  <c r="AE133" i="23"/>
  <c r="AD133" i="23"/>
  <c r="AI132" i="23"/>
  <c r="AH132" i="23"/>
  <c r="AG132" i="23"/>
  <c r="AF132" i="23"/>
  <c r="AE132" i="23"/>
  <c r="AD132" i="23"/>
  <c r="AI131" i="23"/>
  <c r="AH131" i="23"/>
  <c r="AG131" i="23"/>
  <c r="AF131" i="23"/>
  <c r="AE131" i="23"/>
  <c r="AD131" i="23"/>
  <c r="AI130" i="23"/>
  <c r="AH130" i="23"/>
  <c r="AG130" i="23"/>
  <c r="AF130" i="23"/>
  <c r="AE130" i="23"/>
  <c r="AD130" i="23"/>
  <c r="AC131" i="23"/>
  <c r="AC132" i="23"/>
  <c r="AC133" i="23"/>
  <c r="AC134" i="23"/>
  <c r="AC135" i="23"/>
  <c r="AC136" i="23"/>
  <c r="AC137" i="23"/>
  <c r="AC138" i="23"/>
  <c r="AC139" i="23"/>
  <c r="AC140" i="23"/>
  <c r="AC141" i="23"/>
  <c r="AC142" i="23"/>
  <c r="AC143" i="23"/>
  <c r="AC144" i="23"/>
  <c r="AC145" i="23"/>
  <c r="AC146" i="23"/>
  <c r="AC147" i="23"/>
  <c r="AA147" i="23"/>
  <c r="Z147" i="23"/>
  <c r="Y147" i="23"/>
  <c r="X147" i="23"/>
  <c r="W147" i="23"/>
  <c r="V147" i="23"/>
  <c r="AA146" i="23"/>
  <c r="Z146" i="23"/>
  <c r="Y146" i="23"/>
  <c r="X146" i="23"/>
  <c r="W146" i="23"/>
  <c r="V146" i="23"/>
  <c r="AA145" i="23"/>
  <c r="Z145" i="23"/>
  <c r="Y145" i="23"/>
  <c r="X145" i="23"/>
  <c r="W145" i="23"/>
  <c r="V145" i="23"/>
  <c r="AA144" i="23"/>
  <c r="Z144" i="23"/>
  <c r="Y144" i="23"/>
  <c r="X144" i="23"/>
  <c r="W144" i="23"/>
  <c r="V144" i="23"/>
  <c r="AA143" i="23"/>
  <c r="Z143" i="23"/>
  <c r="Y143" i="23"/>
  <c r="X143" i="23"/>
  <c r="W143" i="23"/>
  <c r="V143" i="23"/>
  <c r="AA142" i="23"/>
  <c r="Z142" i="23"/>
  <c r="Y142" i="23"/>
  <c r="X142" i="23"/>
  <c r="W142" i="23"/>
  <c r="V142" i="23"/>
  <c r="AA141" i="23"/>
  <c r="Z141" i="23"/>
  <c r="Y141" i="23"/>
  <c r="X141" i="23"/>
  <c r="W141" i="23"/>
  <c r="V141" i="23"/>
  <c r="AA140" i="23"/>
  <c r="Z140" i="23"/>
  <c r="Y140" i="23"/>
  <c r="X140" i="23"/>
  <c r="W140" i="23"/>
  <c r="V140" i="23"/>
  <c r="AA139" i="23"/>
  <c r="Z139" i="23"/>
  <c r="Y139" i="23"/>
  <c r="X139" i="23"/>
  <c r="W139" i="23"/>
  <c r="V139" i="23"/>
  <c r="AA138" i="23"/>
  <c r="Z138" i="23"/>
  <c r="Y138" i="23"/>
  <c r="X138" i="23"/>
  <c r="W138" i="23"/>
  <c r="V138" i="23"/>
  <c r="AA137" i="23"/>
  <c r="Z137" i="23"/>
  <c r="Y137" i="23"/>
  <c r="X137" i="23"/>
  <c r="W137" i="23"/>
  <c r="V137" i="23"/>
  <c r="AA136" i="23"/>
  <c r="Z136" i="23"/>
  <c r="Y136" i="23"/>
  <c r="X136" i="23"/>
  <c r="W136" i="23"/>
  <c r="V136" i="23"/>
  <c r="AA135" i="23"/>
  <c r="Z135" i="23"/>
  <c r="Y135" i="23"/>
  <c r="X135" i="23"/>
  <c r="W135" i="23"/>
  <c r="V135" i="23"/>
  <c r="AA134" i="23"/>
  <c r="Z134" i="23"/>
  <c r="Y134" i="23"/>
  <c r="X134" i="23"/>
  <c r="W134" i="23"/>
  <c r="V134" i="23"/>
  <c r="AA133" i="23"/>
  <c r="Z133" i="23"/>
  <c r="Y133" i="23"/>
  <c r="X133" i="23"/>
  <c r="W133" i="23"/>
  <c r="V133" i="23"/>
  <c r="AA132" i="23"/>
  <c r="Z132" i="23"/>
  <c r="Y132" i="23"/>
  <c r="X132" i="23"/>
  <c r="W132" i="23"/>
  <c r="V132" i="23"/>
  <c r="AA131" i="23"/>
  <c r="Z131" i="23"/>
  <c r="Y131" i="23"/>
  <c r="X131" i="23"/>
  <c r="W131" i="23"/>
  <c r="V131" i="23"/>
  <c r="AA130" i="23"/>
  <c r="Z130" i="23"/>
  <c r="Y130" i="23"/>
  <c r="X130" i="23"/>
  <c r="W130" i="23"/>
  <c r="V130" i="23"/>
  <c r="U131" i="23"/>
  <c r="U132" i="23"/>
  <c r="U133" i="23"/>
  <c r="U134" i="23"/>
  <c r="U135" i="23"/>
  <c r="U136" i="23"/>
  <c r="U137" i="23"/>
  <c r="U138" i="23"/>
  <c r="U139" i="23"/>
  <c r="U140" i="23"/>
  <c r="U141" i="23"/>
  <c r="U142" i="23"/>
  <c r="U143" i="23"/>
  <c r="U144" i="23"/>
  <c r="U145" i="23"/>
  <c r="U146" i="23"/>
  <c r="U147" i="23"/>
  <c r="AI122" i="23"/>
  <c r="AH122" i="23"/>
  <c r="AI121" i="23"/>
  <c r="AH121" i="23"/>
  <c r="AI120" i="23"/>
  <c r="AH120" i="23"/>
  <c r="AI119" i="23"/>
  <c r="AH119" i="23"/>
  <c r="AI118" i="23"/>
  <c r="AH118" i="23"/>
  <c r="AI117" i="23"/>
  <c r="AH117" i="23"/>
  <c r="AI116" i="23"/>
  <c r="AH116" i="23"/>
  <c r="AI115" i="23"/>
  <c r="AH115" i="23"/>
  <c r="AI114" i="23"/>
  <c r="AH114" i="23"/>
  <c r="AI113" i="23"/>
  <c r="AH113" i="23"/>
  <c r="AI112" i="23"/>
  <c r="AH112" i="23"/>
  <c r="AI111" i="23"/>
  <c r="AH111" i="23"/>
  <c r="AI110" i="23"/>
  <c r="AH110" i="23"/>
  <c r="AI109" i="23"/>
  <c r="AH109" i="23"/>
  <c r="AI108" i="23"/>
  <c r="AH108" i="23"/>
  <c r="AI107" i="23"/>
  <c r="AH107" i="23"/>
  <c r="AI106" i="23"/>
  <c r="AH106" i="23"/>
  <c r="AI105" i="23"/>
  <c r="AH105" i="23"/>
  <c r="Z105" i="23"/>
  <c r="AA105" i="23"/>
  <c r="Z106" i="23"/>
  <c r="AA106" i="23"/>
  <c r="Z107" i="23"/>
  <c r="AA107" i="23"/>
  <c r="Z108" i="23"/>
  <c r="AA108" i="23"/>
  <c r="Z109" i="23"/>
  <c r="AA109" i="23"/>
  <c r="Z110" i="23"/>
  <c r="AA110" i="23"/>
  <c r="Z111" i="23"/>
  <c r="AA111" i="23"/>
  <c r="Z112" i="23"/>
  <c r="AA112" i="23"/>
  <c r="Z113" i="23"/>
  <c r="AA113" i="23"/>
  <c r="Z114" i="23"/>
  <c r="AA114" i="23"/>
  <c r="Z115" i="23"/>
  <c r="AA115" i="23"/>
  <c r="Z116" i="23"/>
  <c r="AA116" i="23"/>
  <c r="Z117" i="23"/>
  <c r="AA117" i="23"/>
  <c r="Z118" i="23"/>
  <c r="AA118" i="23"/>
  <c r="Z119" i="23"/>
  <c r="AA119" i="23"/>
  <c r="Z120" i="23"/>
  <c r="AA120" i="23"/>
  <c r="Z121" i="23"/>
  <c r="AA121" i="23"/>
  <c r="Z122" i="23"/>
  <c r="AA122" i="23"/>
  <c r="AD80" i="23"/>
  <c r="AE80" i="23"/>
  <c r="AF80" i="23"/>
  <c r="AG80" i="23"/>
  <c r="AH80" i="23"/>
  <c r="AI80" i="23"/>
  <c r="AD81" i="23"/>
  <c r="AE81" i="23"/>
  <c r="AF81" i="23"/>
  <c r="AG81" i="23"/>
  <c r="AH81" i="23"/>
  <c r="AI81" i="23"/>
  <c r="AD82" i="23"/>
  <c r="AE82" i="23"/>
  <c r="AF82" i="23"/>
  <c r="AG82" i="23"/>
  <c r="AH82" i="23"/>
  <c r="AI82" i="23"/>
  <c r="AD83" i="23"/>
  <c r="AE83" i="23"/>
  <c r="AF83" i="23"/>
  <c r="AG83" i="23"/>
  <c r="AH83" i="23"/>
  <c r="AI83" i="23"/>
  <c r="AD84" i="23"/>
  <c r="AE84" i="23"/>
  <c r="AF84" i="23"/>
  <c r="AG84" i="23"/>
  <c r="AH84" i="23"/>
  <c r="AI84" i="23"/>
  <c r="AD85" i="23"/>
  <c r="AE85" i="23"/>
  <c r="AF85" i="23"/>
  <c r="AG85" i="23"/>
  <c r="AH85" i="23"/>
  <c r="AI85" i="23"/>
  <c r="AD86" i="23"/>
  <c r="AE86" i="23"/>
  <c r="AF86" i="23"/>
  <c r="AG86" i="23"/>
  <c r="AH86" i="23"/>
  <c r="AI86" i="23"/>
  <c r="AD87" i="23"/>
  <c r="AE87" i="23"/>
  <c r="AF87" i="23"/>
  <c r="AG87" i="23"/>
  <c r="AH87" i="23"/>
  <c r="AI87" i="23"/>
  <c r="AD88" i="23"/>
  <c r="AE88" i="23"/>
  <c r="AF88" i="23"/>
  <c r="AG88" i="23"/>
  <c r="AH88" i="23"/>
  <c r="AI88" i="23"/>
  <c r="AD89" i="23"/>
  <c r="AE89" i="23"/>
  <c r="AF89" i="23"/>
  <c r="AG89" i="23"/>
  <c r="AH89" i="23"/>
  <c r="AI89" i="23"/>
  <c r="AD90" i="23"/>
  <c r="AE90" i="23"/>
  <c r="AF90" i="23"/>
  <c r="AG90" i="23"/>
  <c r="AH90" i="23"/>
  <c r="AI90" i="23"/>
  <c r="AD91" i="23"/>
  <c r="AE91" i="23"/>
  <c r="AF91" i="23"/>
  <c r="AG91" i="23"/>
  <c r="AH91" i="23"/>
  <c r="AI91" i="23"/>
  <c r="AD92" i="23"/>
  <c r="AE92" i="23"/>
  <c r="AF92" i="23"/>
  <c r="AG92" i="23"/>
  <c r="AH92" i="23"/>
  <c r="AI92" i="23"/>
  <c r="AD93" i="23"/>
  <c r="AE93" i="23"/>
  <c r="AF93" i="23"/>
  <c r="AG93" i="23"/>
  <c r="AH93" i="23"/>
  <c r="AI93" i="23"/>
  <c r="AD94" i="23"/>
  <c r="AE94" i="23"/>
  <c r="AF94" i="23"/>
  <c r="AG94" i="23"/>
  <c r="AH94" i="23"/>
  <c r="AI94" i="23"/>
  <c r="AD95" i="23"/>
  <c r="AE95" i="23"/>
  <c r="AF95" i="23"/>
  <c r="AG95" i="23"/>
  <c r="AH95" i="23"/>
  <c r="AI95" i="23"/>
  <c r="AD96" i="23"/>
  <c r="AE96" i="23"/>
  <c r="AF96" i="23"/>
  <c r="AG96" i="23"/>
  <c r="AH96" i="23"/>
  <c r="AI96" i="23"/>
  <c r="AD97" i="23"/>
  <c r="AE97" i="23"/>
  <c r="AF97" i="23"/>
  <c r="AG97" i="23"/>
  <c r="AH97" i="23"/>
  <c r="AI97" i="23"/>
  <c r="AC81" i="23"/>
  <c r="AC82" i="23"/>
  <c r="AC83" i="23"/>
  <c r="AC84" i="23"/>
  <c r="AC85" i="23"/>
  <c r="AC86" i="23"/>
  <c r="AC87" i="23"/>
  <c r="AC88" i="23"/>
  <c r="AC89" i="23"/>
  <c r="AC90" i="23"/>
  <c r="AC91" i="23"/>
  <c r="AC92" i="23"/>
  <c r="AC93" i="23"/>
  <c r="AC94" i="23"/>
  <c r="AC95" i="23"/>
  <c r="AC96" i="23"/>
  <c r="AC97" i="23"/>
  <c r="V80" i="23"/>
  <c r="W80" i="23"/>
  <c r="X80" i="23"/>
  <c r="Y80" i="23"/>
  <c r="Z80" i="23"/>
  <c r="AA80" i="23"/>
  <c r="V81" i="23"/>
  <c r="W81" i="23"/>
  <c r="X81" i="23"/>
  <c r="Y81" i="23"/>
  <c r="Z81" i="23"/>
  <c r="AA81" i="23"/>
  <c r="V82" i="23"/>
  <c r="W82" i="23"/>
  <c r="X82" i="23"/>
  <c r="Y82" i="23"/>
  <c r="Z82" i="23"/>
  <c r="AA82" i="23"/>
  <c r="V83" i="23"/>
  <c r="W83" i="23"/>
  <c r="X83" i="23"/>
  <c r="Y83" i="23"/>
  <c r="Z83" i="23"/>
  <c r="AA83" i="23"/>
  <c r="V84" i="23"/>
  <c r="W84" i="23"/>
  <c r="X84" i="23"/>
  <c r="Y84" i="23"/>
  <c r="Z84" i="23"/>
  <c r="AA84" i="23"/>
  <c r="V85" i="23"/>
  <c r="W85" i="23"/>
  <c r="X85" i="23"/>
  <c r="Y85" i="23"/>
  <c r="Z85" i="23"/>
  <c r="AA85" i="23"/>
  <c r="V86" i="23"/>
  <c r="W86" i="23"/>
  <c r="X86" i="23"/>
  <c r="Y86" i="23"/>
  <c r="Z86" i="23"/>
  <c r="AA86" i="23"/>
  <c r="V87" i="23"/>
  <c r="W87" i="23"/>
  <c r="X87" i="23"/>
  <c r="Y87" i="23"/>
  <c r="Z87" i="23"/>
  <c r="AA87" i="23"/>
  <c r="V88" i="23"/>
  <c r="W88" i="23"/>
  <c r="X88" i="23"/>
  <c r="Y88" i="23"/>
  <c r="Z88" i="23"/>
  <c r="AA88" i="23"/>
  <c r="V89" i="23"/>
  <c r="W89" i="23"/>
  <c r="X89" i="23"/>
  <c r="Y89" i="23"/>
  <c r="Z89" i="23"/>
  <c r="AA89" i="23"/>
  <c r="V90" i="23"/>
  <c r="W90" i="23"/>
  <c r="X90" i="23"/>
  <c r="Y90" i="23"/>
  <c r="Z90" i="23"/>
  <c r="AA90" i="23"/>
  <c r="V91" i="23"/>
  <c r="W91" i="23"/>
  <c r="X91" i="23"/>
  <c r="Y91" i="23"/>
  <c r="Z91" i="23"/>
  <c r="AA91" i="23"/>
  <c r="V92" i="23"/>
  <c r="W92" i="23"/>
  <c r="X92" i="23"/>
  <c r="Y92" i="23"/>
  <c r="Z92" i="23"/>
  <c r="AA92" i="23"/>
  <c r="V93" i="23"/>
  <c r="W93" i="23"/>
  <c r="X93" i="23"/>
  <c r="Y93" i="23"/>
  <c r="Z93" i="23"/>
  <c r="AA93" i="23"/>
  <c r="V94" i="23"/>
  <c r="W94" i="23"/>
  <c r="X94" i="23"/>
  <c r="Y94" i="23"/>
  <c r="Z94" i="23"/>
  <c r="AA94" i="23"/>
  <c r="V95" i="23"/>
  <c r="W95" i="23"/>
  <c r="X95" i="23"/>
  <c r="Y95" i="23"/>
  <c r="Z95" i="23"/>
  <c r="AA95" i="23"/>
  <c r="V96" i="23"/>
  <c r="W96" i="23"/>
  <c r="X96" i="23"/>
  <c r="Y96" i="23"/>
  <c r="Z96" i="23"/>
  <c r="AA96" i="23"/>
  <c r="V97" i="23"/>
  <c r="W97" i="23"/>
  <c r="X97" i="23"/>
  <c r="Y97" i="23"/>
  <c r="Z97" i="23"/>
  <c r="AA97" i="23"/>
  <c r="U81" i="23"/>
  <c r="U82" i="23"/>
  <c r="U83" i="23"/>
  <c r="U84" i="23"/>
  <c r="U85" i="23"/>
  <c r="U86" i="23"/>
  <c r="U87" i="23"/>
  <c r="U88" i="23"/>
  <c r="U89" i="23"/>
  <c r="U90" i="23"/>
  <c r="U91" i="23"/>
  <c r="U92" i="23"/>
  <c r="U93" i="23"/>
  <c r="U94" i="23"/>
  <c r="U95" i="23"/>
  <c r="U96" i="23"/>
  <c r="U97" i="23"/>
  <c r="AC80" i="23"/>
  <c r="AC130" i="23"/>
  <c r="AC155" i="23"/>
  <c r="AC179" i="23"/>
  <c r="AC203" i="23"/>
  <c r="AC227" i="23"/>
  <c r="U80" i="23"/>
  <c r="U130" i="23"/>
  <c r="U155" i="23"/>
  <c r="U203" i="23"/>
  <c r="U227" i="23"/>
  <c r="AD55" i="23"/>
  <c r="AD326" i="23" s="1"/>
  <c r="AE55" i="23"/>
  <c r="AE326" i="23" s="1"/>
  <c r="AF55" i="23"/>
  <c r="AF326" i="23" s="1"/>
  <c r="AG55" i="23"/>
  <c r="AG326" i="23" s="1"/>
  <c r="AH55" i="23"/>
  <c r="AH326" i="23" s="1"/>
  <c r="AI55" i="23"/>
  <c r="AI326" i="23" s="1"/>
  <c r="AD56" i="23"/>
  <c r="AD327" i="23" s="1"/>
  <c r="AE56" i="23"/>
  <c r="AE327" i="23" s="1"/>
  <c r="AF56" i="23"/>
  <c r="AF327" i="23" s="1"/>
  <c r="AG56" i="23"/>
  <c r="AG327" i="23" s="1"/>
  <c r="AH56" i="23"/>
  <c r="AH327" i="23" s="1"/>
  <c r="AI56" i="23"/>
  <c r="AI327" i="23" s="1"/>
  <c r="AD57" i="23"/>
  <c r="AD328" i="23" s="1"/>
  <c r="AE57" i="23"/>
  <c r="AE328" i="23" s="1"/>
  <c r="AF57" i="23"/>
  <c r="AF328" i="23" s="1"/>
  <c r="AG57" i="23"/>
  <c r="AG328" i="23" s="1"/>
  <c r="AH57" i="23"/>
  <c r="AH328" i="23" s="1"/>
  <c r="AI57" i="23"/>
  <c r="AI328" i="23" s="1"/>
  <c r="AD58" i="23"/>
  <c r="AD329" i="23" s="1"/>
  <c r="AE58" i="23"/>
  <c r="AE329" i="23" s="1"/>
  <c r="AF58" i="23"/>
  <c r="AF329" i="23" s="1"/>
  <c r="AG58" i="23"/>
  <c r="AG329" i="23" s="1"/>
  <c r="AH58" i="23"/>
  <c r="AH329" i="23" s="1"/>
  <c r="AI58" i="23"/>
  <c r="AI329" i="23" s="1"/>
  <c r="AD59" i="23"/>
  <c r="AD330" i="23" s="1"/>
  <c r="AE59" i="23"/>
  <c r="AE330" i="23" s="1"/>
  <c r="AF59" i="23"/>
  <c r="AF330" i="23" s="1"/>
  <c r="AG59" i="23"/>
  <c r="AG330" i="23" s="1"/>
  <c r="AH59" i="23"/>
  <c r="AH330" i="23" s="1"/>
  <c r="AI59" i="23"/>
  <c r="AI330" i="23" s="1"/>
  <c r="AD60" i="23"/>
  <c r="AD331" i="23" s="1"/>
  <c r="AE60" i="23"/>
  <c r="AE331" i="23" s="1"/>
  <c r="AF60" i="23"/>
  <c r="AF331" i="23" s="1"/>
  <c r="AG60" i="23"/>
  <c r="AG331" i="23" s="1"/>
  <c r="AH60" i="23"/>
  <c r="AH331" i="23" s="1"/>
  <c r="AI60" i="23"/>
  <c r="AI331" i="23" s="1"/>
  <c r="AD61" i="23"/>
  <c r="AD332" i="23" s="1"/>
  <c r="AE61" i="23"/>
  <c r="AE332" i="23" s="1"/>
  <c r="AF61" i="23"/>
  <c r="AF332" i="23" s="1"/>
  <c r="AG61" i="23"/>
  <c r="AG332" i="23" s="1"/>
  <c r="AH61" i="23"/>
  <c r="AH332" i="23" s="1"/>
  <c r="AI61" i="23"/>
  <c r="AI332" i="23" s="1"/>
  <c r="AD62" i="23"/>
  <c r="AD333" i="23" s="1"/>
  <c r="AE62" i="23"/>
  <c r="AE333" i="23" s="1"/>
  <c r="AF62" i="23"/>
  <c r="AF333" i="23" s="1"/>
  <c r="AG62" i="23"/>
  <c r="AG333" i="23" s="1"/>
  <c r="AH62" i="23"/>
  <c r="AH333" i="23" s="1"/>
  <c r="AI62" i="23"/>
  <c r="AI333" i="23" s="1"/>
  <c r="AD63" i="23"/>
  <c r="AD334" i="23" s="1"/>
  <c r="AE63" i="23"/>
  <c r="AE334" i="23" s="1"/>
  <c r="AF63" i="23"/>
  <c r="AF334" i="23" s="1"/>
  <c r="AG63" i="23"/>
  <c r="AG334" i="23" s="1"/>
  <c r="AH63" i="23"/>
  <c r="AH334" i="23" s="1"/>
  <c r="AI63" i="23"/>
  <c r="AI334" i="23" s="1"/>
  <c r="AD64" i="23"/>
  <c r="AD335" i="23" s="1"/>
  <c r="AE64" i="23"/>
  <c r="AE335" i="23" s="1"/>
  <c r="AF64" i="23"/>
  <c r="AF335" i="23" s="1"/>
  <c r="AG64" i="23"/>
  <c r="AG335" i="23" s="1"/>
  <c r="AH64" i="23"/>
  <c r="AH335" i="23" s="1"/>
  <c r="AI64" i="23"/>
  <c r="AI335" i="23" s="1"/>
  <c r="AD65" i="23"/>
  <c r="AD336" i="23" s="1"/>
  <c r="AE65" i="23"/>
  <c r="AE336" i="23" s="1"/>
  <c r="AF65" i="23"/>
  <c r="AF336" i="23" s="1"/>
  <c r="AG65" i="23"/>
  <c r="AG336" i="23" s="1"/>
  <c r="AH65" i="23"/>
  <c r="AH336" i="23" s="1"/>
  <c r="AI65" i="23"/>
  <c r="AI336" i="23" s="1"/>
  <c r="AD66" i="23"/>
  <c r="AD337" i="23" s="1"/>
  <c r="AE66" i="23"/>
  <c r="AE337" i="23" s="1"/>
  <c r="AF66" i="23"/>
  <c r="AF337" i="23" s="1"/>
  <c r="AG66" i="23"/>
  <c r="AG337" i="23" s="1"/>
  <c r="AH66" i="23"/>
  <c r="AH337" i="23" s="1"/>
  <c r="AI66" i="23"/>
  <c r="AI337" i="23" s="1"/>
  <c r="AD67" i="23"/>
  <c r="AD338" i="23" s="1"/>
  <c r="AE67" i="23"/>
  <c r="AE338" i="23" s="1"/>
  <c r="AF67" i="23"/>
  <c r="AF338" i="23" s="1"/>
  <c r="AG67" i="23"/>
  <c r="AG338" i="23" s="1"/>
  <c r="AH67" i="23"/>
  <c r="AH338" i="23" s="1"/>
  <c r="AI67" i="23"/>
  <c r="AI338" i="23" s="1"/>
  <c r="AD68" i="23"/>
  <c r="AD339" i="23" s="1"/>
  <c r="AE68" i="23"/>
  <c r="AE339" i="23" s="1"/>
  <c r="AF68" i="23"/>
  <c r="AF339" i="23" s="1"/>
  <c r="AG68" i="23"/>
  <c r="AG339" i="23" s="1"/>
  <c r="AH68" i="23"/>
  <c r="AH339" i="23" s="1"/>
  <c r="AI68" i="23"/>
  <c r="AI339" i="23" s="1"/>
  <c r="AD69" i="23"/>
  <c r="AD340" i="23" s="1"/>
  <c r="AE69" i="23"/>
  <c r="AE340" i="23" s="1"/>
  <c r="AF69" i="23"/>
  <c r="AF340" i="23" s="1"/>
  <c r="AG69" i="23"/>
  <c r="AG340" i="23" s="1"/>
  <c r="AH69" i="23"/>
  <c r="AH340" i="23" s="1"/>
  <c r="AI69" i="23"/>
  <c r="AI340" i="23" s="1"/>
  <c r="AD70" i="23"/>
  <c r="AD341" i="23" s="1"/>
  <c r="AE70" i="23"/>
  <c r="AE341" i="23" s="1"/>
  <c r="AF70" i="23"/>
  <c r="AF341" i="23" s="1"/>
  <c r="AG70" i="23"/>
  <c r="AG341" i="23" s="1"/>
  <c r="AH70" i="23"/>
  <c r="AH341" i="23" s="1"/>
  <c r="AI70" i="23"/>
  <c r="AI341" i="23" s="1"/>
  <c r="AD71" i="23"/>
  <c r="AD342" i="23" s="1"/>
  <c r="AE71" i="23"/>
  <c r="AE342" i="23" s="1"/>
  <c r="AF71" i="23"/>
  <c r="AF342" i="23" s="1"/>
  <c r="AG71" i="23"/>
  <c r="AG342" i="23" s="1"/>
  <c r="AH71" i="23"/>
  <c r="AH342" i="23" s="1"/>
  <c r="AI71" i="23"/>
  <c r="AI342" i="23" s="1"/>
  <c r="AD72" i="23"/>
  <c r="AD343" i="23" s="1"/>
  <c r="AE72" i="23"/>
  <c r="AE343" i="23" s="1"/>
  <c r="AF72" i="23"/>
  <c r="AF343" i="23" s="1"/>
  <c r="AG72" i="23"/>
  <c r="AG343" i="23" s="1"/>
  <c r="AH72" i="23"/>
  <c r="AH343" i="23" s="1"/>
  <c r="AI72" i="23"/>
  <c r="AI343" i="23" s="1"/>
  <c r="AC56" i="23"/>
  <c r="AC327" i="23" s="1"/>
  <c r="AC57" i="23"/>
  <c r="AC328" i="23" s="1"/>
  <c r="AC58" i="23"/>
  <c r="AC329" i="23" s="1"/>
  <c r="AC59" i="23"/>
  <c r="AC330" i="23" s="1"/>
  <c r="AC60" i="23"/>
  <c r="AC331" i="23" s="1"/>
  <c r="AC61" i="23"/>
  <c r="AC332" i="23" s="1"/>
  <c r="AC62" i="23"/>
  <c r="AC333" i="23" s="1"/>
  <c r="AC63" i="23"/>
  <c r="AC334" i="23" s="1"/>
  <c r="AC64" i="23"/>
  <c r="AC335" i="23" s="1"/>
  <c r="AC65" i="23"/>
  <c r="AC336" i="23" s="1"/>
  <c r="AC66" i="23"/>
  <c r="AC337" i="23" s="1"/>
  <c r="AC67" i="23"/>
  <c r="AC338" i="23" s="1"/>
  <c r="AC68" i="23"/>
  <c r="AC339" i="23" s="1"/>
  <c r="AC69" i="23"/>
  <c r="AC340" i="23" s="1"/>
  <c r="AC70" i="23"/>
  <c r="AC341" i="23" s="1"/>
  <c r="AC71" i="23"/>
  <c r="AC342" i="23" s="1"/>
  <c r="AC72" i="23"/>
  <c r="AC343" i="23" s="1"/>
  <c r="AC55" i="23"/>
  <c r="AC326" i="23" s="1"/>
  <c r="V55" i="23"/>
  <c r="V326" i="23" s="1"/>
  <c r="W55" i="23"/>
  <c r="W326" i="23" s="1"/>
  <c r="X55" i="23"/>
  <c r="X326" i="23" s="1"/>
  <c r="Y55" i="23"/>
  <c r="Y326" i="23" s="1"/>
  <c r="Z55" i="23"/>
  <c r="Z326" i="23" s="1"/>
  <c r="AA55" i="23"/>
  <c r="AA326" i="23" s="1"/>
  <c r="V56" i="23"/>
  <c r="V327" i="23" s="1"/>
  <c r="W56" i="23"/>
  <c r="W327" i="23" s="1"/>
  <c r="X56" i="23"/>
  <c r="X327" i="23" s="1"/>
  <c r="Y56" i="23"/>
  <c r="Y327" i="23" s="1"/>
  <c r="Z56" i="23"/>
  <c r="Z327" i="23" s="1"/>
  <c r="AA56" i="23"/>
  <c r="AA327" i="23" s="1"/>
  <c r="V57" i="23"/>
  <c r="V328" i="23" s="1"/>
  <c r="W57" i="23"/>
  <c r="W328" i="23" s="1"/>
  <c r="X57" i="23"/>
  <c r="X328" i="23" s="1"/>
  <c r="Y57" i="23"/>
  <c r="Y328" i="23" s="1"/>
  <c r="Z57" i="23"/>
  <c r="Z328" i="23" s="1"/>
  <c r="AA57" i="23"/>
  <c r="AA328" i="23" s="1"/>
  <c r="V58" i="23"/>
  <c r="V329" i="23" s="1"/>
  <c r="W58" i="23"/>
  <c r="W329" i="23" s="1"/>
  <c r="X58" i="23"/>
  <c r="X329" i="23" s="1"/>
  <c r="Y58" i="23"/>
  <c r="Y329" i="23" s="1"/>
  <c r="Z58" i="23"/>
  <c r="Z329" i="23" s="1"/>
  <c r="AA58" i="23"/>
  <c r="AA329" i="23" s="1"/>
  <c r="V59" i="23"/>
  <c r="V330" i="23" s="1"/>
  <c r="W59" i="23"/>
  <c r="W330" i="23" s="1"/>
  <c r="X59" i="23"/>
  <c r="X330" i="23" s="1"/>
  <c r="Y59" i="23"/>
  <c r="Y330" i="23" s="1"/>
  <c r="Z59" i="23"/>
  <c r="Z330" i="23" s="1"/>
  <c r="AA59" i="23"/>
  <c r="AA330" i="23" s="1"/>
  <c r="V60" i="23"/>
  <c r="V331" i="23" s="1"/>
  <c r="W60" i="23"/>
  <c r="W331" i="23" s="1"/>
  <c r="X60" i="23"/>
  <c r="X331" i="23" s="1"/>
  <c r="Y60" i="23"/>
  <c r="Y331" i="23" s="1"/>
  <c r="Z60" i="23"/>
  <c r="Z331" i="23" s="1"/>
  <c r="AA60" i="23"/>
  <c r="AA331" i="23" s="1"/>
  <c r="V61" i="23"/>
  <c r="V332" i="23" s="1"/>
  <c r="W61" i="23"/>
  <c r="W332" i="23" s="1"/>
  <c r="X61" i="23"/>
  <c r="X332" i="23" s="1"/>
  <c r="Y61" i="23"/>
  <c r="Y332" i="23" s="1"/>
  <c r="Z61" i="23"/>
  <c r="Z332" i="23" s="1"/>
  <c r="AA61" i="23"/>
  <c r="AA332" i="23" s="1"/>
  <c r="V62" i="23"/>
  <c r="V333" i="23" s="1"/>
  <c r="W62" i="23"/>
  <c r="W333" i="23" s="1"/>
  <c r="X62" i="23"/>
  <c r="X333" i="23" s="1"/>
  <c r="Y62" i="23"/>
  <c r="Y333" i="23" s="1"/>
  <c r="Z62" i="23"/>
  <c r="Z333" i="23" s="1"/>
  <c r="AA62" i="23"/>
  <c r="AA333" i="23" s="1"/>
  <c r="V63" i="23"/>
  <c r="V334" i="23" s="1"/>
  <c r="W63" i="23"/>
  <c r="W334" i="23" s="1"/>
  <c r="X63" i="23"/>
  <c r="X334" i="23" s="1"/>
  <c r="Y63" i="23"/>
  <c r="Y334" i="23" s="1"/>
  <c r="Z63" i="23"/>
  <c r="Z334" i="23" s="1"/>
  <c r="AA63" i="23"/>
  <c r="AA334" i="23" s="1"/>
  <c r="V64" i="23"/>
  <c r="V335" i="23" s="1"/>
  <c r="W64" i="23"/>
  <c r="W335" i="23" s="1"/>
  <c r="X64" i="23"/>
  <c r="X335" i="23" s="1"/>
  <c r="Y64" i="23"/>
  <c r="Y335" i="23" s="1"/>
  <c r="Z64" i="23"/>
  <c r="Z335" i="23" s="1"/>
  <c r="AA64" i="23"/>
  <c r="AA335" i="23" s="1"/>
  <c r="V65" i="23"/>
  <c r="V336" i="23" s="1"/>
  <c r="W65" i="23"/>
  <c r="W336" i="23" s="1"/>
  <c r="X65" i="23"/>
  <c r="X336" i="23" s="1"/>
  <c r="Y65" i="23"/>
  <c r="Y336" i="23" s="1"/>
  <c r="Z65" i="23"/>
  <c r="Z336" i="23" s="1"/>
  <c r="AA65" i="23"/>
  <c r="AA336" i="23" s="1"/>
  <c r="V66" i="23"/>
  <c r="V337" i="23" s="1"/>
  <c r="W66" i="23"/>
  <c r="W337" i="23" s="1"/>
  <c r="X66" i="23"/>
  <c r="X337" i="23" s="1"/>
  <c r="Y66" i="23"/>
  <c r="Y337" i="23" s="1"/>
  <c r="Z66" i="23"/>
  <c r="Z337" i="23" s="1"/>
  <c r="AA66" i="23"/>
  <c r="AA337" i="23" s="1"/>
  <c r="V67" i="23"/>
  <c r="V338" i="23" s="1"/>
  <c r="W67" i="23"/>
  <c r="W338" i="23" s="1"/>
  <c r="X67" i="23"/>
  <c r="X338" i="23" s="1"/>
  <c r="Y67" i="23"/>
  <c r="Y338" i="23" s="1"/>
  <c r="Z67" i="23"/>
  <c r="Z338" i="23" s="1"/>
  <c r="AA67" i="23"/>
  <c r="AA338" i="23" s="1"/>
  <c r="V68" i="23"/>
  <c r="V339" i="23" s="1"/>
  <c r="W68" i="23"/>
  <c r="W339" i="23" s="1"/>
  <c r="X68" i="23"/>
  <c r="X339" i="23" s="1"/>
  <c r="Y68" i="23"/>
  <c r="Y339" i="23" s="1"/>
  <c r="Z68" i="23"/>
  <c r="Z339" i="23" s="1"/>
  <c r="AA68" i="23"/>
  <c r="AA339" i="23" s="1"/>
  <c r="V69" i="23"/>
  <c r="V340" i="23" s="1"/>
  <c r="W69" i="23"/>
  <c r="W340" i="23" s="1"/>
  <c r="X69" i="23"/>
  <c r="X340" i="23" s="1"/>
  <c r="Y69" i="23"/>
  <c r="Y340" i="23" s="1"/>
  <c r="Z69" i="23"/>
  <c r="Z340" i="23" s="1"/>
  <c r="AA69" i="23"/>
  <c r="AA340" i="23" s="1"/>
  <c r="V70" i="23"/>
  <c r="V341" i="23" s="1"/>
  <c r="W70" i="23"/>
  <c r="W341" i="23" s="1"/>
  <c r="X70" i="23"/>
  <c r="X341" i="23" s="1"/>
  <c r="Y70" i="23"/>
  <c r="Y341" i="23" s="1"/>
  <c r="Z70" i="23"/>
  <c r="Z341" i="23" s="1"/>
  <c r="AA70" i="23"/>
  <c r="AA341" i="23" s="1"/>
  <c r="V71" i="23"/>
  <c r="V342" i="23" s="1"/>
  <c r="W71" i="23"/>
  <c r="W342" i="23" s="1"/>
  <c r="X71" i="23"/>
  <c r="X342" i="23" s="1"/>
  <c r="Y71" i="23"/>
  <c r="Y342" i="23" s="1"/>
  <c r="Z71" i="23"/>
  <c r="Z342" i="23" s="1"/>
  <c r="AA71" i="23"/>
  <c r="AA342" i="23" s="1"/>
  <c r="V72" i="23"/>
  <c r="V343" i="23" s="1"/>
  <c r="W72" i="23"/>
  <c r="W343" i="23" s="1"/>
  <c r="X72" i="23"/>
  <c r="X343" i="23" s="1"/>
  <c r="Y72" i="23"/>
  <c r="Y343" i="23" s="1"/>
  <c r="Z72" i="23"/>
  <c r="Z343" i="23" s="1"/>
  <c r="AA72" i="23"/>
  <c r="AA343" i="23" s="1"/>
  <c r="U56" i="23"/>
  <c r="U327" i="23" s="1"/>
  <c r="U57" i="23"/>
  <c r="U328" i="23" s="1"/>
  <c r="U58" i="23"/>
  <c r="U329" i="23" s="1"/>
  <c r="U59" i="23"/>
  <c r="U330" i="23" s="1"/>
  <c r="U60" i="23"/>
  <c r="U331" i="23" s="1"/>
  <c r="U61" i="23"/>
  <c r="U332" i="23" s="1"/>
  <c r="U62" i="23"/>
  <c r="U333" i="23" s="1"/>
  <c r="U63" i="23"/>
  <c r="U334" i="23" s="1"/>
  <c r="U64" i="23"/>
  <c r="U335" i="23" s="1"/>
  <c r="U65" i="23"/>
  <c r="U336" i="23" s="1"/>
  <c r="U66" i="23"/>
  <c r="U337" i="23" s="1"/>
  <c r="U67" i="23"/>
  <c r="U338" i="23" s="1"/>
  <c r="U68" i="23"/>
  <c r="U339" i="23" s="1"/>
  <c r="U69" i="23"/>
  <c r="U340" i="23" s="1"/>
  <c r="U70" i="23"/>
  <c r="U341" i="23" s="1"/>
  <c r="U71" i="23"/>
  <c r="U342" i="23" s="1"/>
  <c r="U72" i="23"/>
  <c r="U343" i="23" s="1"/>
  <c r="U55" i="23"/>
  <c r="U326" i="23" s="1"/>
  <c r="K248" i="23" l="1"/>
  <c r="T248" i="23" s="1"/>
  <c r="AB248" i="23" s="1"/>
  <c r="AJ248" i="23" s="1"/>
  <c r="AT248" i="23" s="1"/>
  <c r="K224" i="23"/>
  <c r="T224" i="23" s="1"/>
  <c r="AB224" i="23" s="1"/>
  <c r="AJ224" i="23" s="1"/>
  <c r="AT224" i="23" s="1"/>
  <c r="K200" i="23"/>
  <c r="T200" i="23" s="1"/>
  <c r="AB200" i="23" s="1"/>
  <c r="AJ200" i="23" s="1"/>
  <c r="AT200" i="23" s="1"/>
  <c r="K176" i="23"/>
  <c r="T176" i="23" s="1"/>
  <c r="AB176" i="23" s="1"/>
  <c r="AJ176" i="23" s="1"/>
  <c r="AT176" i="23" s="1"/>
  <c r="K152" i="23"/>
  <c r="T152" i="23" s="1"/>
  <c r="AB152" i="23" s="1"/>
  <c r="AJ152" i="23" s="1"/>
  <c r="AT152" i="23" s="1"/>
  <c r="K127" i="23"/>
  <c r="T127" i="23" s="1"/>
  <c r="AB127" i="23" s="1"/>
  <c r="AJ127" i="23" s="1"/>
  <c r="AT127" i="23" s="1"/>
  <c r="K102" i="23"/>
  <c r="T102" i="23" s="1"/>
  <c r="AB102" i="23" s="1"/>
  <c r="AJ102" i="23" s="1"/>
  <c r="AT102" i="23" s="1"/>
  <c r="K77" i="23"/>
  <c r="T77" i="23" s="1"/>
  <c r="AB77" i="23" s="1"/>
  <c r="AJ77" i="23" s="1"/>
  <c r="AT77" i="23" s="1"/>
  <c r="K52" i="23"/>
  <c r="T52" i="23" s="1"/>
  <c r="AB52" i="23" s="1"/>
  <c r="AJ52" i="23" s="1"/>
  <c r="AT52" i="23" s="1"/>
  <c r="J264" i="23"/>
  <c r="J258" i="23"/>
  <c r="J257" i="23"/>
  <c r="J256" i="23"/>
  <c r="J255" i="23"/>
  <c r="J254" i="23"/>
  <c r="J253" i="23"/>
  <c r="I244" i="23"/>
  <c r="I243" i="23"/>
  <c r="I242" i="23"/>
  <c r="I241" i="23"/>
  <c r="I240" i="23"/>
  <c r="I239" i="23"/>
  <c r="I238" i="23"/>
  <c r="I237" i="23"/>
  <c r="I236" i="23"/>
  <c r="I235" i="23"/>
  <c r="I234" i="23"/>
  <c r="I233" i="23"/>
  <c r="I232" i="23"/>
  <c r="I231" i="23"/>
  <c r="I230" i="23"/>
  <c r="I229" i="23"/>
  <c r="I228" i="23"/>
  <c r="I227" i="23"/>
  <c r="I220" i="23"/>
  <c r="I219" i="23"/>
  <c r="I218" i="23"/>
  <c r="I217" i="23"/>
  <c r="I216" i="23"/>
  <c r="I215" i="23"/>
  <c r="I214" i="23"/>
  <c r="I213" i="23"/>
  <c r="I212" i="23"/>
  <c r="I211" i="23"/>
  <c r="I210" i="23"/>
  <c r="I209" i="23"/>
  <c r="I208" i="23"/>
  <c r="I207" i="23"/>
  <c r="I206" i="23"/>
  <c r="I205" i="23"/>
  <c r="I204" i="23"/>
  <c r="I203" i="23"/>
  <c r="I196" i="23"/>
  <c r="I195" i="23"/>
  <c r="I194" i="23"/>
  <c r="I193" i="23"/>
  <c r="I192" i="23"/>
  <c r="I191" i="23"/>
  <c r="I190" i="23"/>
  <c r="I189" i="23"/>
  <c r="I188" i="23"/>
  <c r="I187" i="23"/>
  <c r="I186" i="23"/>
  <c r="I185" i="23"/>
  <c r="I184" i="23"/>
  <c r="I183" i="23"/>
  <c r="I182" i="23"/>
  <c r="I181" i="23"/>
  <c r="I180" i="23"/>
  <c r="I179" i="23"/>
  <c r="I172" i="23"/>
  <c r="I171" i="23"/>
  <c r="I170" i="23"/>
  <c r="I169" i="23"/>
  <c r="I168" i="23"/>
  <c r="I167" i="23"/>
  <c r="I166" i="23"/>
  <c r="I165" i="23"/>
  <c r="I164" i="23"/>
  <c r="I163" i="23"/>
  <c r="I162" i="23"/>
  <c r="I161" i="23"/>
  <c r="I160" i="23"/>
  <c r="I159" i="23"/>
  <c r="I158" i="23"/>
  <c r="I157" i="23"/>
  <c r="I156" i="23"/>
  <c r="I155" i="23"/>
  <c r="I147" i="23"/>
  <c r="I146" i="23"/>
  <c r="I145" i="23"/>
  <c r="I144" i="23"/>
  <c r="I143" i="23"/>
  <c r="I142" i="23"/>
  <c r="I141" i="23"/>
  <c r="I140" i="23"/>
  <c r="I139" i="23"/>
  <c r="I138" i="23"/>
  <c r="I137" i="23"/>
  <c r="I136" i="23"/>
  <c r="I135" i="23"/>
  <c r="I134" i="23"/>
  <c r="I133" i="23"/>
  <c r="I132" i="23"/>
  <c r="I131" i="23"/>
  <c r="I130" i="23"/>
  <c r="I122" i="23"/>
  <c r="I121" i="23"/>
  <c r="I120" i="23"/>
  <c r="I119" i="23"/>
  <c r="I118" i="23"/>
  <c r="I117" i="23"/>
  <c r="I116" i="23"/>
  <c r="I115" i="23"/>
  <c r="I114" i="23"/>
  <c r="I113" i="23"/>
  <c r="I112" i="23"/>
  <c r="I111" i="23"/>
  <c r="I110" i="23"/>
  <c r="I109" i="23"/>
  <c r="I108" i="23"/>
  <c r="I107" i="23"/>
  <c r="I106" i="23"/>
  <c r="I105" i="23"/>
  <c r="I97" i="23"/>
  <c r="H97" i="23"/>
  <c r="G97" i="23"/>
  <c r="F97" i="23"/>
  <c r="E97" i="23"/>
  <c r="D97" i="23"/>
  <c r="C97" i="23"/>
  <c r="I96" i="23"/>
  <c r="H96" i="23"/>
  <c r="G96" i="23"/>
  <c r="F96" i="23"/>
  <c r="E96" i="23"/>
  <c r="D96" i="23"/>
  <c r="C96" i="23"/>
  <c r="I95" i="23"/>
  <c r="H95" i="23"/>
  <c r="G95" i="23"/>
  <c r="F95" i="23"/>
  <c r="E95" i="23"/>
  <c r="D95" i="23"/>
  <c r="C95" i="23"/>
  <c r="I94" i="23"/>
  <c r="H94" i="23"/>
  <c r="G94" i="23"/>
  <c r="F94" i="23"/>
  <c r="E94" i="23"/>
  <c r="D94" i="23"/>
  <c r="C94" i="23"/>
  <c r="I93" i="23"/>
  <c r="H93" i="23"/>
  <c r="I92" i="23"/>
  <c r="H92" i="23"/>
  <c r="G92" i="23"/>
  <c r="F92" i="23"/>
  <c r="E92" i="23"/>
  <c r="D92" i="23"/>
  <c r="C92" i="23"/>
  <c r="I91" i="23"/>
  <c r="H91" i="23"/>
  <c r="G91" i="23"/>
  <c r="F91" i="23"/>
  <c r="E91" i="23"/>
  <c r="D91" i="23"/>
  <c r="C91" i="23"/>
  <c r="I90" i="23"/>
  <c r="H90" i="23"/>
  <c r="G90" i="23"/>
  <c r="F90" i="23"/>
  <c r="E90" i="23"/>
  <c r="D90" i="23"/>
  <c r="C90" i="23"/>
  <c r="I89" i="23"/>
  <c r="H89" i="23"/>
  <c r="G89" i="23"/>
  <c r="F89" i="23"/>
  <c r="E89" i="23"/>
  <c r="D89" i="23"/>
  <c r="C89" i="23"/>
  <c r="I88" i="23"/>
  <c r="H88" i="23"/>
  <c r="G88" i="23"/>
  <c r="F88" i="23"/>
  <c r="E88" i="23"/>
  <c r="D88" i="23"/>
  <c r="C88" i="23"/>
  <c r="I87" i="23"/>
  <c r="H87" i="23"/>
  <c r="G87" i="23"/>
  <c r="F87" i="23"/>
  <c r="E87" i="23"/>
  <c r="D87" i="23"/>
  <c r="C87" i="23"/>
  <c r="I86" i="23"/>
  <c r="H86" i="23"/>
  <c r="G86" i="23"/>
  <c r="F86" i="23"/>
  <c r="E86" i="23"/>
  <c r="D86" i="23"/>
  <c r="C86" i="23"/>
  <c r="I85" i="23"/>
  <c r="H85" i="23"/>
  <c r="G85" i="23"/>
  <c r="F85" i="23"/>
  <c r="E85" i="23"/>
  <c r="D85" i="23"/>
  <c r="C85" i="23"/>
  <c r="I84" i="23"/>
  <c r="H84" i="23"/>
  <c r="G84" i="23"/>
  <c r="F84" i="23"/>
  <c r="E84" i="23"/>
  <c r="D84" i="23"/>
  <c r="C84" i="23"/>
  <c r="I83" i="23"/>
  <c r="H83" i="23"/>
  <c r="G83" i="23"/>
  <c r="F83" i="23"/>
  <c r="E83" i="23"/>
  <c r="D83" i="23"/>
  <c r="C83" i="23"/>
  <c r="I82" i="23"/>
  <c r="H82" i="23"/>
  <c r="G82" i="23"/>
  <c r="F82" i="23"/>
  <c r="E82" i="23"/>
  <c r="D82" i="23"/>
  <c r="C82" i="23"/>
  <c r="I81" i="23"/>
  <c r="H81" i="23"/>
  <c r="G81" i="23"/>
  <c r="F81" i="23"/>
  <c r="E81" i="23"/>
  <c r="D81" i="23"/>
  <c r="C81" i="23"/>
  <c r="I80" i="23"/>
  <c r="H80" i="23"/>
  <c r="G80" i="23"/>
  <c r="F80" i="23"/>
  <c r="E80" i="23"/>
  <c r="D80" i="23"/>
  <c r="C80" i="23"/>
  <c r="I72" i="23"/>
  <c r="I343" i="23" s="1"/>
  <c r="R343" i="23" s="1"/>
  <c r="H72" i="23"/>
  <c r="H343" i="23" s="1"/>
  <c r="Q343" i="23" s="1"/>
  <c r="G72" i="23"/>
  <c r="G343" i="23" s="1"/>
  <c r="P343" i="23" s="1"/>
  <c r="F72" i="23"/>
  <c r="F343" i="23" s="1"/>
  <c r="O343" i="23" s="1"/>
  <c r="E72" i="23"/>
  <c r="E343" i="23" s="1"/>
  <c r="N343" i="23" s="1"/>
  <c r="D72" i="23"/>
  <c r="D343" i="23" s="1"/>
  <c r="M343" i="23" s="1"/>
  <c r="C72" i="23"/>
  <c r="C343" i="23" s="1"/>
  <c r="L343" i="23" s="1"/>
  <c r="I71" i="23"/>
  <c r="I342" i="23" s="1"/>
  <c r="R342" i="23" s="1"/>
  <c r="H71" i="23"/>
  <c r="H342" i="23" s="1"/>
  <c r="Q342" i="23" s="1"/>
  <c r="G71" i="23"/>
  <c r="G342" i="23" s="1"/>
  <c r="P342" i="23" s="1"/>
  <c r="F71" i="23"/>
  <c r="F342" i="23" s="1"/>
  <c r="O342" i="23" s="1"/>
  <c r="E71" i="23"/>
  <c r="E342" i="23" s="1"/>
  <c r="N342" i="23" s="1"/>
  <c r="D71" i="23"/>
  <c r="D342" i="23" s="1"/>
  <c r="M342" i="23" s="1"/>
  <c r="C71" i="23"/>
  <c r="C342" i="23" s="1"/>
  <c r="L342" i="23" s="1"/>
  <c r="I70" i="23"/>
  <c r="I341" i="23" s="1"/>
  <c r="R341" i="23" s="1"/>
  <c r="H70" i="23"/>
  <c r="H341" i="23" s="1"/>
  <c r="Q341" i="23" s="1"/>
  <c r="G70" i="23"/>
  <c r="G341" i="23" s="1"/>
  <c r="P341" i="23" s="1"/>
  <c r="F70" i="23"/>
  <c r="F341" i="23" s="1"/>
  <c r="O341" i="23" s="1"/>
  <c r="E70" i="23"/>
  <c r="E341" i="23" s="1"/>
  <c r="N341" i="23" s="1"/>
  <c r="D70" i="23"/>
  <c r="D341" i="23" s="1"/>
  <c r="M341" i="23" s="1"/>
  <c r="C70" i="23"/>
  <c r="C341" i="23" s="1"/>
  <c r="L341" i="23" s="1"/>
  <c r="I69" i="23"/>
  <c r="I340" i="23" s="1"/>
  <c r="R340" i="23" s="1"/>
  <c r="H69" i="23"/>
  <c r="H340" i="23" s="1"/>
  <c r="Q340" i="23" s="1"/>
  <c r="G69" i="23"/>
  <c r="G340" i="23" s="1"/>
  <c r="P340" i="23" s="1"/>
  <c r="F69" i="23"/>
  <c r="F340" i="23" s="1"/>
  <c r="O340" i="23" s="1"/>
  <c r="E69" i="23"/>
  <c r="E340" i="23" s="1"/>
  <c r="N340" i="23" s="1"/>
  <c r="D69" i="23"/>
  <c r="D340" i="23" s="1"/>
  <c r="M340" i="23" s="1"/>
  <c r="C69" i="23"/>
  <c r="C340" i="23" s="1"/>
  <c r="L340" i="23" s="1"/>
  <c r="I68" i="23"/>
  <c r="I339" i="23" s="1"/>
  <c r="H68" i="23"/>
  <c r="H339" i="23" s="1"/>
  <c r="G68" i="23"/>
  <c r="G339" i="23" s="1"/>
  <c r="F68" i="23"/>
  <c r="F339" i="23" s="1"/>
  <c r="E68" i="23"/>
  <c r="E339" i="23" s="1"/>
  <c r="D68" i="23"/>
  <c r="D339" i="23" s="1"/>
  <c r="C68" i="23"/>
  <c r="C339" i="23" s="1"/>
  <c r="I67" i="23"/>
  <c r="I338" i="23" s="1"/>
  <c r="R338" i="23" s="1"/>
  <c r="H67" i="23"/>
  <c r="H338" i="23" s="1"/>
  <c r="Q338" i="23" s="1"/>
  <c r="G67" i="23"/>
  <c r="G338" i="23" s="1"/>
  <c r="P338" i="23" s="1"/>
  <c r="F67" i="23"/>
  <c r="F338" i="23" s="1"/>
  <c r="O338" i="23" s="1"/>
  <c r="E67" i="23"/>
  <c r="E338" i="23" s="1"/>
  <c r="N338" i="23" s="1"/>
  <c r="D67" i="23"/>
  <c r="D338" i="23" s="1"/>
  <c r="M338" i="23" s="1"/>
  <c r="C67" i="23"/>
  <c r="C338" i="23" s="1"/>
  <c r="L338" i="23" s="1"/>
  <c r="I66" i="23"/>
  <c r="I337" i="23" s="1"/>
  <c r="R337" i="23" s="1"/>
  <c r="H66" i="23"/>
  <c r="H337" i="23" s="1"/>
  <c r="Q337" i="23" s="1"/>
  <c r="G66" i="23"/>
  <c r="G337" i="23" s="1"/>
  <c r="P337" i="23" s="1"/>
  <c r="F66" i="23"/>
  <c r="F337" i="23" s="1"/>
  <c r="O337" i="23" s="1"/>
  <c r="E66" i="23"/>
  <c r="E337" i="23" s="1"/>
  <c r="N337" i="23" s="1"/>
  <c r="D66" i="23"/>
  <c r="D337" i="23" s="1"/>
  <c r="M337" i="23" s="1"/>
  <c r="C66" i="23"/>
  <c r="C337" i="23" s="1"/>
  <c r="L337" i="23" s="1"/>
  <c r="I65" i="23"/>
  <c r="I336" i="23" s="1"/>
  <c r="R336" i="23" s="1"/>
  <c r="H65" i="23"/>
  <c r="H336" i="23" s="1"/>
  <c r="Q336" i="23" s="1"/>
  <c r="G65" i="23"/>
  <c r="G336" i="23" s="1"/>
  <c r="P336" i="23" s="1"/>
  <c r="F65" i="23"/>
  <c r="F336" i="23" s="1"/>
  <c r="O336" i="23" s="1"/>
  <c r="E65" i="23"/>
  <c r="E336" i="23" s="1"/>
  <c r="N336" i="23" s="1"/>
  <c r="D65" i="23"/>
  <c r="D336" i="23" s="1"/>
  <c r="M336" i="23" s="1"/>
  <c r="C65" i="23"/>
  <c r="C336" i="23" s="1"/>
  <c r="L336" i="23" s="1"/>
  <c r="I64" i="23"/>
  <c r="I335" i="23" s="1"/>
  <c r="R335" i="23" s="1"/>
  <c r="H64" i="23"/>
  <c r="H335" i="23" s="1"/>
  <c r="Q335" i="23" s="1"/>
  <c r="G64" i="23"/>
  <c r="G335" i="23" s="1"/>
  <c r="P335" i="23" s="1"/>
  <c r="F64" i="23"/>
  <c r="F335" i="23" s="1"/>
  <c r="O335" i="23" s="1"/>
  <c r="E64" i="23"/>
  <c r="E335" i="23" s="1"/>
  <c r="N335" i="23" s="1"/>
  <c r="D64" i="23"/>
  <c r="D335" i="23" s="1"/>
  <c r="M335" i="23" s="1"/>
  <c r="C64" i="23"/>
  <c r="C335" i="23" s="1"/>
  <c r="L335" i="23" s="1"/>
  <c r="I63" i="23"/>
  <c r="I334" i="23" s="1"/>
  <c r="R334" i="23" s="1"/>
  <c r="H63" i="23"/>
  <c r="H334" i="23" s="1"/>
  <c r="Q334" i="23" s="1"/>
  <c r="G63" i="23"/>
  <c r="G334" i="23" s="1"/>
  <c r="P334" i="23" s="1"/>
  <c r="F63" i="23"/>
  <c r="F334" i="23" s="1"/>
  <c r="O334" i="23" s="1"/>
  <c r="E63" i="23"/>
  <c r="E334" i="23" s="1"/>
  <c r="N334" i="23" s="1"/>
  <c r="D63" i="23"/>
  <c r="D334" i="23" s="1"/>
  <c r="M334" i="23" s="1"/>
  <c r="C63" i="23"/>
  <c r="C334" i="23" s="1"/>
  <c r="L334" i="23" s="1"/>
  <c r="I62" i="23"/>
  <c r="I333" i="23" s="1"/>
  <c r="R333" i="23" s="1"/>
  <c r="H62" i="23"/>
  <c r="H333" i="23" s="1"/>
  <c r="Q333" i="23" s="1"/>
  <c r="G62" i="23"/>
  <c r="G333" i="23" s="1"/>
  <c r="P333" i="23" s="1"/>
  <c r="F62" i="23"/>
  <c r="F333" i="23" s="1"/>
  <c r="O333" i="23" s="1"/>
  <c r="E62" i="23"/>
  <c r="E333" i="23" s="1"/>
  <c r="N333" i="23" s="1"/>
  <c r="D62" i="23"/>
  <c r="D333" i="23" s="1"/>
  <c r="M333" i="23" s="1"/>
  <c r="C62" i="23"/>
  <c r="C333" i="23" s="1"/>
  <c r="L333" i="23" s="1"/>
  <c r="I61" i="23"/>
  <c r="I332" i="23" s="1"/>
  <c r="R332" i="23" s="1"/>
  <c r="H61" i="23"/>
  <c r="H332" i="23" s="1"/>
  <c r="Q332" i="23" s="1"/>
  <c r="G61" i="23"/>
  <c r="G332" i="23" s="1"/>
  <c r="P332" i="23" s="1"/>
  <c r="F61" i="23"/>
  <c r="F332" i="23" s="1"/>
  <c r="O332" i="23" s="1"/>
  <c r="E61" i="23"/>
  <c r="E332" i="23" s="1"/>
  <c r="N332" i="23" s="1"/>
  <c r="D61" i="23"/>
  <c r="D332" i="23" s="1"/>
  <c r="M332" i="23" s="1"/>
  <c r="C61" i="23"/>
  <c r="C332" i="23" s="1"/>
  <c r="L332" i="23" s="1"/>
  <c r="I60" i="23"/>
  <c r="I331" i="23" s="1"/>
  <c r="R331" i="23" s="1"/>
  <c r="H60" i="23"/>
  <c r="H331" i="23" s="1"/>
  <c r="Q331" i="23" s="1"/>
  <c r="G60" i="23"/>
  <c r="G331" i="23" s="1"/>
  <c r="P331" i="23" s="1"/>
  <c r="F60" i="23"/>
  <c r="F331" i="23" s="1"/>
  <c r="O331" i="23" s="1"/>
  <c r="E60" i="23"/>
  <c r="E331" i="23" s="1"/>
  <c r="N331" i="23" s="1"/>
  <c r="D60" i="23"/>
  <c r="D331" i="23" s="1"/>
  <c r="M331" i="23" s="1"/>
  <c r="C60" i="23"/>
  <c r="C331" i="23" s="1"/>
  <c r="L331" i="23" s="1"/>
  <c r="I59" i="23"/>
  <c r="I330" i="23" s="1"/>
  <c r="H59" i="23"/>
  <c r="H330" i="23" s="1"/>
  <c r="G59" i="23"/>
  <c r="G330" i="23" s="1"/>
  <c r="F59" i="23"/>
  <c r="F330" i="23" s="1"/>
  <c r="E59" i="23"/>
  <c r="E330" i="23" s="1"/>
  <c r="D59" i="23"/>
  <c r="D330" i="23" s="1"/>
  <c r="C59" i="23"/>
  <c r="C330" i="23" s="1"/>
  <c r="I58" i="23"/>
  <c r="I329" i="23" s="1"/>
  <c r="R329" i="23" s="1"/>
  <c r="H58" i="23"/>
  <c r="H329" i="23" s="1"/>
  <c r="Q329" i="23" s="1"/>
  <c r="G58" i="23"/>
  <c r="G329" i="23" s="1"/>
  <c r="P329" i="23" s="1"/>
  <c r="F58" i="23"/>
  <c r="F329" i="23" s="1"/>
  <c r="O329" i="23" s="1"/>
  <c r="E58" i="23"/>
  <c r="E329" i="23" s="1"/>
  <c r="N329" i="23" s="1"/>
  <c r="D58" i="23"/>
  <c r="D329" i="23" s="1"/>
  <c r="M329" i="23" s="1"/>
  <c r="C58" i="23"/>
  <c r="C329" i="23" s="1"/>
  <c r="L329" i="23" s="1"/>
  <c r="I57" i="23"/>
  <c r="I328" i="23" s="1"/>
  <c r="R328" i="23" s="1"/>
  <c r="H57" i="23"/>
  <c r="H328" i="23" s="1"/>
  <c r="Q328" i="23" s="1"/>
  <c r="G57" i="23"/>
  <c r="G328" i="23" s="1"/>
  <c r="P328" i="23" s="1"/>
  <c r="F57" i="23"/>
  <c r="F328" i="23" s="1"/>
  <c r="O328" i="23" s="1"/>
  <c r="E57" i="23"/>
  <c r="E328" i="23" s="1"/>
  <c r="N328" i="23" s="1"/>
  <c r="D57" i="23"/>
  <c r="D328" i="23" s="1"/>
  <c r="M328" i="23" s="1"/>
  <c r="C57" i="23"/>
  <c r="C328" i="23" s="1"/>
  <c r="L328" i="23" s="1"/>
  <c r="I56" i="23"/>
  <c r="I327" i="23" s="1"/>
  <c r="R327" i="23" s="1"/>
  <c r="H56" i="23"/>
  <c r="H327" i="23" s="1"/>
  <c r="Q327" i="23" s="1"/>
  <c r="G56" i="23"/>
  <c r="G327" i="23" s="1"/>
  <c r="P327" i="23" s="1"/>
  <c r="F56" i="23"/>
  <c r="F327" i="23" s="1"/>
  <c r="O327" i="23" s="1"/>
  <c r="E56" i="23"/>
  <c r="E327" i="23" s="1"/>
  <c r="N327" i="23" s="1"/>
  <c r="D56" i="23"/>
  <c r="D327" i="23" s="1"/>
  <c r="M327" i="23" s="1"/>
  <c r="C56" i="23"/>
  <c r="C327" i="23" s="1"/>
  <c r="L327" i="23" s="1"/>
  <c r="I55" i="23"/>
  <c r="I326" i="23" s="1"/>
  <c r="R326" i="23" s="1"/>
  <c r="H55" i="23"/>
  <c r="H326" i="23" s="1"/>
  <c r="Q326" i="23" s="1"/>
  <c r="G55" i="23"/>
  <c r="G326" i="23" s="1"/>
  <c r="P326" i="23" s="1"/>
  <c r="F55" i="23"/>
  <c r="F326" i="23" s="1"/>
  <c r="O326" i="23" s="1"/>
  <c r="E55" i="23"/>
  <c r="E326" i="23" s="1"/>
  <c r="N326" i="23" s="1"/>
  <c r="D55" i="23"/>
  <c r="D326" i="23" s="1"/>
  <c r="M326" i="23" s="1"/>
  <c r="C55" i="23"/>
  <c r="C326" i="23" s="1"/>
  <c r="L326" i="23" s="1"/>
  <c r="H244" i="23"/>
  <c r="G244" i="23"/>
  <c r="F244" i="23"/>
  <c r="E244" i="23"/>
  <c r="D244" i="23"/>
  <c r="C244" i="23"/>
  <c r="H243" i="23"/>
  <c r="G243" i="23"/>
  <c r="F243" i="23"/>
  <c r="E243" i="23"/>
  <c r="D243" i="23"/>
  <c r="C243" i="23"/>
  <c r="H242" i="23"/>
  <c r="G242" i="23"/>
  <c r="F242" i="23"/>
  <c r="E242" i="23"/>
  <c r="D242" i="23"/>
  <c r="C242" i="23"/>
  <c r="H241" i="23"/>
  <c r="G241" i="23"/>
  <c r="F241" i="23"/>
  <c r="E241" i="23"/>
  <c r="D241" i="23"/>
  <c r="C241" i="23"/>
  <c r="H240" i="23"/>
  <c r="G240" i="23"/>
  <c r="F240" i="23"/>
  <c r="E240" i="23"/>
  <c r="D240" i="23"/>
  <c r="C240" i="23"/>
  <c r="H239" i="23"/>
  <c r="G239" i="23"/>
  <c r="F239" i="23"/>
  <c r="E239" i="23"/>
  <c r="D239" i="23"/>
  <c r="C239" i="23"/>
  <c r="H238" i="23"/>
  <c r="G238" i="23"/>
  <c r="F238" i="23"/>
  <c r="E238" i="23"/>
  <c r="D238" i="23"/>
  <c r="C238" i="23"/>
  <c r="H237" i="23"/>
  <c r="G237" i="23"/>
  <c r="F237" i="23"/>
  <c r="E237" i="23"/>
  <c r="D237" i="23"/>
  <c r="C237" i="23"/>
  <c r="H236" i="23"/>
  <c r="G236" i="23"/>
  <c r="F236" i="23"/>
  <c r="E236" i="23"/>
  <c r="D236" i="23"/>
  <c r="C236" i="23"/>
  <c r="H235" i="23"/>
  <c r="G235" i="23"/>
  <c r="F235" i="23"/>
  <c r="E235" i="23"/>
  <c r="D235" i="23"/>
  <c r="C235" i="23"/>
  <c r="H234" i="23"/>
  <c r="G234" i="23"/>
  <c r="F234" i="23"/>
  <c r="E234" i="23"/>
  <c r="D234" i="23"/>
  <c r="C234" i="23"/>
  <c r="H233" i="23"/>
  <c r="G233" i="23"/>
  <c r="F233" i="23"/>
  <c r="E233" i="23"/>
  <c r="D233" i="23"/>
  <c r="C233" i="23"/>
  <c r="H232" i="23"/>
  <c r="G232" i="23"/>
  <c r="F232" i="23"/>
  <c r="E232" i="23"/>
  <c r="D232" i="23"/>
  <c r="C232" i="23"/>
  <c r="H231" i="23"/>
  <c r="G231" i="23"/>
  <c r="F231" i="23"/>
  <c r="E231" i="23"/>
  <c r="D231" i="23"/>
  <c r="C231" i="23"/>
  <c r="H230" i="23"/>
  <c r="G230" i="23"/>
  <c r="F230" i="23"/>
  <c r="E230" i="23"/>
  <c r="D230" i="23"/>
  <c r="C230" i="23"/>
  <c r="H229" i="23"/>
  <c r="G229" i="23"/>
  <c r="F229" i="23"/>
  <c r="E229" i="23"/>
  <c r="D229" i="23"/>
  <c r="C229" i="23"/>
  <c r="H228" i="23"/>
  <c r="G228" i="23"/>
  <c r="F228" i="23"/>
  <c r="E228" i="23"/>
  <c r="D228" i="23"/>
  <c r="C228" i="23"/>
  <c r="H227" i="23"/>
  <c r="G227" i="23"/>
  <c r="F227" i="23"/>
  <c r="E227" i="23"/>
  <c r="D227" i="23"/>
  <c r="C227" i="23"/>
  <c r="H220" i="23"/>
  <c r="G220" i="23"/>
  <c r="F220" i="23"/>
  <c r="E220" i="23"/>
  <c r="D220" i="23"/>
  <c r="C220" i="23"/>
  <c r="H219" i="23"/>
  <c r="G219" i="23"/>
  <c r="F219" i="23"/>
  <c r="E219" i="23"/>
  <c r="D219" i="23"/>
  <c r="C219" i="23"/>
  <c r="H218" i="23"/>
  <c r="G218" i="23"/>
  <c r="F218" i="23"/>
  <c r="E218" i="23"/>
  <c r="D218" i="23"/>
  <c r="C218" i="23"/>
  <c r="H217" i="23"/>
  <c r="G217" i="23"/>
  <c r="F217" i="23"/>
  <c r="E217" i="23"/>
  <c r="D217" i="23"/>
  <c r="C217" i="23"/>
  <c r="H216" i="23"/>
  <c r="G216" i="23"/>
  <c r="F216" i="23"/>
  <c r="E216" i="23"/>
  <c r="D216" i="23"/>
  <c r="C216" i="23"/>
  <c r="H215" i="23"/>
  <c r="G215" i="23"/>
  <c r="F215" i="23"/>
  <c r="E215" i="23"/>
  <c r="D215" i="23"/>
  <c r="C215" i="23"/>
  <c r="H214" i="23"/>
  <c r="G214" i="23"/>
  <c r="F214" i="23"/>
  <c r="E214" i="23"/>
  <c r="D214" i="23"/>
  <c r="C214" i="23"/>
  <c r="H213" i="23"/>
  <c r="G213" i="23"/>
  <c r="F213" i="23"/>
  <c r="E213" i="23"/>
  <c r="D213" i="23"/>
  <c r="C213" i="23"/>
  <c r="H212" i="23"/>
  <c r="G212" i="23"/>
  <c r="F212" i="23"/>
  <c r="E212" i="23"/>
  <c r="D212" i="23"/>
  <c r="C212" i="23"/>
  <c r="H211" i="23"/>
  <c r="G211" i="23"/>
  <c r="F211" i="23"/>
  <c r="E211" i="23"/>
  <c r="D211" i="23"/>
  <c r="C211" i="23"/>
  <c r="H210" i="23"/>
  <c r="G210" i="23"/>
  <c r="F210" i="23"/>
  <c r="E210" i="23"/>
  <c r="D210" i="23"/>
  <c r="C210" i="23"/>
  <c r="H209" i="23"/>
  <c r="G209" i="23"/>
  <c r="F209" i="23"/>
  <c r="E209" i="23"/>
  <c r="D209" i="23"/>
  <c r="C209" i="23"/>
  <c r="H208" i="23"/>
  <c r="G208" i="23"/>
  <c r="F208" i="23"/>
  <c r="E208" i="23"/>
  <c r="D208" i="23"/>
  <c r="C208" i="23"/>
  <c r="H207" i="23"/>
  <c r="G207" i="23"/>
  <c r="F207" i="23"/>
  <c r="E207" i="23"/>
  <c r="D207" i="23"/>
  <c r="C207" i="23"/>
  <c r="H206" i="23"/>
  <c r="G206" i="23"/>
  <c r="F206" i="23"/>
  <c r="E206" i="23"/>
  <c r="D206" i="23"/>
  <c r="C206" i="23"/>
  <c r="H205" i="23"/>
  <c r="G205" i="23"/>
  <c r="F205" i="23"/>
  <c r="E205" i="23"/>
  <c r="D205" i="23"/>
  <c r="C205" i="23"/>
  <c r="H204" i="23"/>
  <c r="G204" i="23"/>
  <c r="F204" i="23"/>
  <c r="E204" i="23"/>
  <c r="D204" i="23"/>
  <c r="C204" i="23"/>
  <c r="H203" i="23"/>
  <c r="G203" i="23"/>
  <c r="F203" i="23"/>
  <c r="E203" i="23"/>
  <c r="D203" i="23"/>
  <c r="C203" i="23"/>
  <c r="H196" i="23"/>
  <c r="H195" i="23"/>
  <c r="H194" i="23"/>
  <c r="H193" i="23"/>
  <c r="H192" i="23"/>
  <c r="H191" i="23"/>
  <c r="H190" i="23"/>
  <c r="H189" i="23"/>
  <c r="H188" i="23"/>
  <c r="H187" i="23"/>
  <c r="H186" i="23"/>
  <c r="H185" i="23"/>
  <c r="H184" i="23"/>
  <c r="H183" i="23"/>
  <c r="H182" i="23"/>
  <c r="H181" i="23"/>
  <c r="H180" i="23"/>
  <c r="H179" i="23"/>
  <c r="H172" i="23"/>
  <c r="G172" i="23"/>
  <c r="F172" i="23"/>
  <c r="E172" i="23"/>
  <c r="D172" i="23"/>
  <c r="C172" i="23"/>
  <c r="H171" i="23"/>
  <c r="G171" i="23"/>
  <c r="F171" i="23"/>
  <c r="E171" i="23"/>
  <c r="D171" i="23"/>
  <c r="C171" i="23"/>
  <c r="H170" i="23"/>
  <c r="G170" i="23"/>
  <c r="F170" i="23"/>
  <c r="E170" i="23"/>
  <c r="D170" i="23"/>
  <c r="C170" i="23"/>
  <c r="H169" i="23"/>
  <c r="G169" i="23"/>
  <c r="F169" i="23"/>
  <c r="E169" i="23"/>
  <c r="D169" i="23"/>
  <c r="C169" i="23"/>
  <c r="H168" i="23"/>
  <c r="G168" i="23"/>
  <c r="F168" i="23"/>
  <c r="E168" i="23"/>
  <c r="D168" i="23"/>
  <c r="C168" i="23"/>
  <c r="H167" i="23"/>
  <c r="G167" i="23"/>
  <c r="F167" i="23"/>
  <c r="E167" i="23"/>
  <c r="D167" i="23"/>
  <c r="C167" i="23"/>
  <c r="H166" i="23"/>
  <c r="G166" i="23"/>
  <c r="F166" i="23"/>
  <c r="E166" i="23"/>
  <c r="D166" i="23"/>
  <c r="C166" i="23"/>
  <c r="H165" i="23"/>
  <c r="G165" i="23"/>
  <c r="F165" i="23"/>
  <c r="E165" i="23"/>
  <c r="D165" i="23"/>
  <c r="C165" i="23"/>
  <c r="H164" i="23"/>
  <c r="G164" i="23"/>
  <c r="F164" i="23"/>
  <c r="E164" i="23"/>
  <c r="D164" i="23"/>
  <c r="C164" i="23"/>
  <c r="H163" i="23"/>
  <c r="G163" i="23"/>
  <c r="F163" i="23"/>
  <c r="E163" i="23"/>
  <c r="D163" i="23"/>
  <c r="C163" i="23"/>
  <c r="H162" i="23"/>
  <c r="G162" i="23"/>
  <c r="F162" i="23"/>
  <c r="E162" i="23"/>
  <c r="D162" i="23"/>
  <c r="C162" i="23"/>
  <c r="H161" i="23"/>
  <c r="G161" i="23"/>
  <c r="F161" i="23"/>
  <c r="E161" i="23"/>
  <c r="D161" i="23"/>
  <c r="C161" i="23"/>
  <c r="H160" i="23"/>
  <c r="G160" i="23"/>
  <c r="F160" i="23"/>
  <c r="E160" i="23"/>
  <c r="D160" i="23"/>
  <c r="C160" i="23"/>
  <c r="H159" i="23"/>
  <c r="G159" i="23"/>
  <c r="F159" i="23"/>
  <c r="E159" i="23"/>
  <c r="D159" i="23"/>
  <c r="C159" i="23"/>
  <c r="H158" i="23"/>
  <c r="G158" i="23"/>
  <c r="F158" i="23"/>
  <c r="E158" i="23"/>
  <c r="D158" i="23"/>
  <c r="C158" i="23"/>
  <c r="H157" i="23"/>
  <c r="G157" i="23"/>
  <c r="F157" i="23"/>
  <c r="E157" i="23"/>
  <c r="D157" i="23"/>
  <c r="C157" i="23"/>
  <c r="H156" i="23"/>
  <c r="G156" i="23"/>
  <c r="F156" i="23"/>
  <c r="E156" i="23"/>
  <c r="D156" i="23"/>
  <c r="C156" i="23"/>
  <c r="H155" i="23"/>
  <c r="G155" i="23"/>
  <c r="F155" i="23"/>
  <c r="E155" i="23"/>
  <c r="D155" i="23"/>
  <c r="C155" i="23"/>
  <c r="H147" i="23"/>
  <c r="G147" i="23"/>
  <c r="F147" i="23"/>
  <c r="E147" i="23"/>
  <c r="D147" i="23"/>
  <c r="C147" i="23"/>
  <c r="H146" i="23"/>
  <c r="G146" i="23"/>
  <c r="F146" i="23"/>
  <c r="E146" i="23"/>
  <c r="D146" i="23"/>
  <c r="C146" i="23"/>
  <c r="H145" i="23"/>
  <c r="G145" i="23"/>
  <c r="F145" i="23"/>
  <c r="E145" i="23"/>
  <c r="D145" i="23"/>
  <c r="C145" i="23"/>
  <c r="H144" i="23"/>
  <c r="G144" i="23"/>
  <c r="F144" i="23"/>
  <c r="E144" i="23"/>
  <c r="D144" i="23"/>
  <c r="C144" i="23"/>
  <c r="H143" i="23"/>
  <c r="G143" i="23"/>
  <c r="F143" i="23"/>
  <c r="E143" i="23"/>
  <c r="D143" i="23"/>
  <c r="C143" i="23"/>
  <c r="H142" i="23"/>
  <c r="G142" i="23"/>
  <c r="F142" i="23"/>
  <c r="E142" i="23"/>
  <c r="D142" i="23"/>
  <c r="C142" i="23"/>
  <c r="H141" i="23"/>
  <c r="G141" i="23"/>
  <c r="F141" i="23"/>
  <c r="E141" i="23"/>
  <c r="D141" i="23"/>
  <c r="C141" i="23"/>
  <c r="H140" i="23"/>
  <c r="G140" i="23"/>
  <c r="F140" i="23"/>
  <c r="E140" i="23"/>
  <c r="D140" i="23"/>
  <c r="C140" i="23"/>
  <c r="H139" i="23"/>
  <c r="G139" i="23"/>
  <c r="F139" i="23"/>
  <c r="E139" i="23"/>
  <c r="D139" i="23"/>
  <c r="C139" i="23"/>
  <c r="H138" i="23"/>
  <c r="G138" i="23"/>
  <c r="F138" i="23"/>
  <c r="E138" i="23"/>
  <c r="D138" i="23"/>
  <c r="C138" i="23"/>
  <c r="H137" i="23"/>
  <c r="G137" i="23"/>
  <c r="F137" i="23"/>
  <c r="E137" i="23"/>
  <c r="D137" i="23"/>
  <c r="C137" i="23"/>
  <c r="H136" i="23"/>
  <c r="G136" i="23"/>
  <c r="F136" i="23"/>
  <c r="E136" i="23"/>
  <c r="D136" i="23"/>
  <c r="C136" i="23"/>
  <c r="H135" i="23"/>
  <c r="G135" i="23"/>
  <c r="F135" i="23"/>
  <c r="E135" i="23"/>
  <c r="D135" i="23"/>
  <c r="C135" i="23"/>
  <c r="H134" i="23"/>
  <c r="G134" i="23"/>
  <c r="F134" i="23"/>
  <c r="E134" i="23"/>
  <c r="D134" i="23"/>
  <c r="C134" i="23"/>
  <c r="H133" i="23"/>
  <c r="G133" i="23"/>
  <c r="F133" i="23"/>
  <c r="E133" i="23"/>
  <c r="D133" i="23"/>
  <c r="C133" i="23"/>
  <c r="H132" i="23"/>
  <c r="G132" i="23"/>
  <c r="F132" i="23"/>
  <c r="E132" i="23"/>
  <c r="D132" i="23"/>
  <c r="C132" i="23"/>
  <c r="H131" i="23"/>
  <c r="G131" i="23"/>
  <c r="F131" i="23"/>
  <c r="E131" i="23"/>
  <c r="D131" i="23"/>
  <c r="C131" i="23"/>
  <c r="H130" i="23"/>
  <c r="G130" i="23"/>
  <c r="F130" i="23"/>
  <c r="E130" i="23"/>
  <c r="D130" i="23"/>
  <c r="C130" i="23"/>
  <c r="A222" i="23"/>
  <c r="A198" i="23"/>
  <c r="A174" i="23"/>
  <c r="A150" i="23"/>
  <c r="H122" i="23"/>
  <c r="H121" i="23"/>
  <c r="H120" i="23"/>
  <c r="H119" i="23"/>
  <c r="H118" i="23"/>
  <c r="H117" i="23"/>
  <c r="H116" i="23"/>
  <c r="H115" i="23"/>
  <c r="H114" i="23"/>
  <c r="H113" i="23"/>
  <c r="H112" i="23"/>
  <c r="H111" i="23"/>
  <c r="H110" i="23"/>
  <c r="H109" i="23"/>
  <c r="H108" i="23"/>
  <c r="H107" i="23"/>
  <c r="H106" i="23"/>
  <c r="H105" i="23"/>
  <c r="J219" i="23" l="1"/>
  <c r="J166" i="23"/>
  <c r="J204" i="23"/>
  <c r="J212" i="23"/>
  <c r="J216" i="23"/>
  <c r="J227" i="23"/>
  <c r="J231" i="23"/>
  <c r="J145" i="23"/>
  <c r="J135" i="23"/>
  <c r="J139" i="23"/>
  <c r="J162" i="23"/>
  <c r="J133" i="23"/>
  <c r="J137" i="23"/>
  <c r="J142" i="23"/>
  <c r="J155" i="23"/>
  <c r="J156" i="23"/>
  <c r="J164" i="23"/>
  <c r="J169" i="23"/>
  <c r="J171" i="23"/>
  <c r="J209" i="23"/>
  <c r="J210" i="23"/>
  <c r="J211" i="23"/>
  <c r="J213" i="23"/>
  <c r="J214" i="23"/>
  <c r="J215" i="23"/>
  <c r="J217" i="23"/>
  <c r="J218" i="23"/>
  <c r="J228" i="23"/>
  <c r="J229" i="23"/>
  <c r="J230" i="23"/>
  <c r="J232" i="23"/>
  <c r="J233" i="23"/>
  <c r="J234" i="23"/>
  <c r="J241" i="23"/>
  <c r="J243" i="23"/>
  <c r="AX326" i="23"/>
  <c r="AN326" i="23"/>
  <c r="AV326" i="23"/>
  <c r="AL326" i="23"/>
  <c r="AZ326" i="23"/>
  <c r="AP326" i="23"/>
  <c r="AU327" i="23"/>
  <c r="AK327" i="23"/>
  <c r="AW327" i="23"/>
  <c r="AM327" i="23"/>
  <c r="AY327" i="23"/>
  <c r="AO327" i="23"/>
  <c r="BA327" i="23"/>
  <c r="AQ327" i="23"/>
  <c r="AV328" i="23"/>
  <c r="AL328" i="23"/>
  <c r="AX328" i="23"/>
  <c r="AN328" i="23"/>
  <c r="AZ328" i="23"/>
  <c r="AP328" i="23"/>
  <c r="AU329" i="23"/>
  <c r="AK329" i="23"/>
  <c r="AW329" i="23"/>
  <c r="AM329" i="23"/>
  <c r="AY329" i="23"/>
  <c r="AO329" i="23"/>
  <c r="BA329" i="23"/>
  <c r="AQ329" i="23"/>
  <c r="AK331" i="23"/>
  <c r="AU331" i="23"/>
  <c r="AW331" i="23"/>
  <c r="AM331" i="23"/>
  <c r="AO331" i="23"/>
  <c r="AY331" i="23"/>
  <c r="BA331" i="23"/>
  <c r="AQ331" i="23"/>
  <c r="AL332" i="23"/>
  <c r="AV332" i="23"/>
  <c r="AX332" i="23"/>
  <c r="AN332" i="23"/>
  <c r="AP332" i="23"/>
  <c r="AZ332" i="23"/>
  <c r="AU333" i="23"/>
  <c r="AK333" i="23"/>
  <c r="AM333" i="23"/>
  <c r="AW333" i="23"/>
  <c r="AY333" i="23"/>
  <c r="AO333" i="23"/>
  <c r="AQ333" i="23"/>
  <c r="BA333" i="23"/>
  <c r="AV334" i="23"/>
  <c r="AL334" i="23"/>
  <c r="AN334" i="23"/>
  <c r="AX334" i="23"/>
  <c r="AZ334" i="23"/>
  <c r="AP334" i="23"/>
  <c r="AK335" i="23"/>
  <c r="AU335" i="23"/>
  <c r="AW335" i="23"/>
  <c r="AM335" i="23"/>
  <c r="AO335" i="23"/>
  <c r="AY335" i="23"/>
  <c r="BA335" i="23"/>
  <c r="AQ335" i="23"/>
  <c r="AL336" i="23"/>
  <c r="AV336" i="23"/>
  <c r="AX336" i="23"/>
  <c r="AN336" i="23"/>
  <c r="AP336" i="23"/>
  <c r="AZ336" i="23"/>
  <c r="AU337" i="23"/>
  <c r="AK337" i="23"/>
  <c r="AM337" i="23"/>
  <c r="AW337" i="23"/>
  <c r="AY337" i="23"/>
  <c r="AO337" i="23"/>
  <c r="AQ337" i="23"/>
  <c r="BA337" i="23"/>
  <c r="AV338" i="23"/>
  <c r="AL338" i="23"/>
  <c r="AN338" i="23"/>
  <c r="AX338" i="23"/>
  <c r="AZ338" i="23"/>
  <c r="AP338" i="23"/>
  <c r="AL340" i="23"/>
  <c r="AV340" i="23"/>
  <c r="AX340" i="23"/>
  <c r="AN340" i="23"/>
  <c r="AP340" i="23"/>
  <c r="AZ340" i="23"/>
  <c r="AU341" i="23"/>
  <c r="AK341" i="23"/>
  <c r="AM341" i="23"/>
  <c r="AW341" i="23"/>
  <c r="AY341" i="23"/>
  <c r="AO341" i="23"/>
  <c r="AQ341" i="23"/>
  <c r="BA341" i="23"/>
  <c r="AV342" i="23"/>
  <c r="AL342" i="23"/>
  <c r="AN342" i="23"/>
  <c r="AX342" i="23"/>
  <c r="AZ342" i="23"/>
  <c r="AP342" i="23"/>
  <c r="AK343" i="23"/>
  <c r="AU343" i="23"/>
  <c r="AW343" i="23"/>
  <c r="AM343" i="23"/>
  <c r="AO343" i="23"/>
  <c r="AY343" i="23"/>
  <c r="BA343" i="23"/>
  <c r="AQ343" i="23"/>
  <c r="J138" i="23"/>
  <c r="J140" i="23"/>
  <c r="J144" i="23"/>
  <c r="J146" i="23"/>
  <c r="AU326" i="23"/>
  <c r="AK326" i="23"/>
  <c r="AW326" i="23"/>
  <c r="AM326" i="23"/>
  <c r="AY326" i="23"/>
  <c r="AO326" i="23"/>
  <c r="BA326" i="23"/>
  <c r="AQ326" i="23"/>
  <c r="AV327" i="23"/>
  <c r="AL327" i="23"/>
  <c r="AX327" i="23"/>
  <c r="AN327" i="23"/>
  <c r="AZ327" i="23"/>
  <c r="AP327" i="23"/>
  <c r="AU328" i="23"/>
  <c r="AK328" i="23"/>
  <c r="AW328" i="23"/>
  <c r="AM328" i="23"/>
  <c r="AY328" i="23"/>
  <c r="AO328" i="23"/>
  <c r="BA328" i="23"/>
  <c r="AQ328" i="23"/>
  <c r="AV329" i="23"/>
  <c r="AL329" i="23"/>
  <c r="AX329" i="23"/>
  <c r="AN329" i="23"/>
  <c r="AZ329" i="23"/>
  <c r="AP329" i="23"/>
  <c r="AV331" i="23"/>
  <c r="AL331" i="23"/>
  <c r="AX331" i="23"/>
  <c r="AN331" i="23"/>
  <c r="AZ331" i="23"/>
  <c r="AP331" i="23"/>
  <c r="AU332" i="23"/>
  <c r="AK332" i="23"/>
  <c r="AW332" i="23"/>
  <c r="AM332" i="23"/>
  <c r="AY332" i="23"/>
  <c r="AO332" i="23"/>
  <c r="BA332" i="23"/>
  <c r="AQ332" i="23"/>
  <c r="AV333" i="23"/>
  <c r="AL333" i="23"/>
  <c r="AX333" i="23"/>
  <c r="AN333" i="23"/>
  <c r="AZ333" i="23"/>
  <c r="AP333" i="23"/>
  <c r="AU334" i="23"/>
  <c r="AK334" i="23"/>
  <c r="AW334" i="23"/>
  <c r="AM334" i="23"/>
  <c r="AY334" i="23"/>
  <c r="AO334" i="23"/>
  <c r="BA334" i="23"/>
  <c r="AQ334" i="23"/>
  <c r="AV335" i="23"/>
  <c r="AL335" i="23"/>
  <c r="AX335" i="23"/>
  <c r="AN335" i="23"/>
  <c r="AZ335" i="23"/>
  <c r="AP335" i="23"/>
  <c r="AU336" i="23"/>
  <c r="AK336" i="23"/>
  <c r="AW336" i="23"/>
  <c r="AM336" i="23"/>
  <c r="AY336" i="23"/>
  <c r="AO336" i="23"/>
  <c r="BA336" i="23"/>
  <c r="AQ336" i="23"/>
  <c r="AV337" i="23"/>
  <c r="AL337" i="23"/>
  <c r="AX337" i="23"/>
  <c r="AN337" i="23"/>
  <c r="AZ337" i="23"/>
  <c r="AP337" i="23"/>
  <c r="AU338" i="23"/>
  <c r="AK338" i="23"/>
  <c r="AW338" i="23"/>
  <c r="AM338" i="23"/>
  <c r="AY338" i="23"/>
  <c r="AO338" i="23"/>
  <c r="BA338" i="23"/>
  <c r="AQ338" i="23"/>
  <c r="AU340" i="23"/>
  <c r="AK340" i="23"/>
  <c r="AW340" i="23"/>
  <c r="AM340" i="23"/>
  <c r="AY340" i="23"/>
  <c r="AO340" i="23"/>
  <c r="BA340" i="23"/>
  <c r="AQ340" i="23"/>
  <c r="AV341" i="23"/>
  <c r="AL341" i="23"/>
  <c r="AX341" i="23"/>
  <c r="AN341" i="23"/>
  <c r="AZ341" i="23"/>
  <c r="AP341" i="23"/>
  <c r="AU342" i="23"/>
  <c r="AK342" i="23"/>
  <c r="AW342" i="23"/>
  <c r="AM342" i="23"/>
  <c r="AY342" i="23"/>
  <c r="AO342" i="23"/>
  <c r="BA342" i="23"/>
  <c r="AQ342" i="23"/>
  <c r="AV343" i="23"/>
  <c r="AL343" i="23"/>
  <c r="AX343" i="23"/>
  <c r="AN343" i="23"/>
  <c r="AZ343" i="23"/>
  <c r="AP343" i="23"/>
  <c r="J203" i="23"/>
  <c r="J130" i="23"/>
  <c r="J251" i="23"/>
  <c r="J252" i="23"/>
  <c r="J259" i="23"/>
  <c r="J260" i="23"/>
  <c r="J261" i="23"/>
  <c r="J262" i="23"/>
  <c r="J263" i="23"/>
  <c r="J265" i="23"/>
  <c r="J266" i="23"/>
  <c r="J267" i="23"/>
  <c r="J268" i="23"/>
  <c r="J235" i="23"/>
  <c r="J236" i="23"/>
  <c r="J237" i="23"/>
  <c r="J238" i="23"/>
  <c r="J239" i="23"/>
  <c r="J240" i="23"/>
  <c r="J242" i="23"/>
  <c r="J244" i="23"/>
  <c r="J205" i="23"/>
  <c r="J206" i="23"/>
  <c r="J207" i="23"/>
  <c r="J208" i="23"/>
  <c r="J220" i="23"/>
  <c r="J157" i="23"/>
  <c r="J158" i="23"/>
  <c r="J159" i="23"/>
  <c r="J160" i="23"/>
  <c r="J161" i="23"/>
  <c r="J163" i="23"/>
  <c r="J165" i="23"/>
  <c r="J167" i="23"/>
  <c r="J168" i="23"/>
  <c r="J170" i="23"/>
  <c r="J172" i="23"/>
  <c r="J131" i="23"/>
  <c r="J132" i="23"/>
  <c r="J134" i="23"/>
  <c r="J136" i="23"/>
  <c r="J141" i="23"/>
  <c r="J143" i="23"/>
  <c r="J147" i="23"/>
  <c r="C192" i="5" l="1"/>
  <c r="P192" i="5" s="1"/>
  <c r="R192" i="5" s="1"/>
  <c r="C194" i="5" l="1"/>
  <c r="P194" i="5" s="1"/>
  <c r="R194" i="5" s="1"/>
  <c r="C208" i="5"/>
  <c r="C209" i="5" l="1"/>
  <c r="D411" i="5"/>
  <c r="K20" i="23" s="1"/>
  <c r="Y20" i="23" s="1"/>
  <c r="D433" i="5" l="1"/>
  <c r="L20" i="23" s="1"/>
  <c r="B244" i="23" s="1"/>
  <c r="P244" i="23" s="1"/>
  <c r="B434" i="5"/>
  <c r="D209" i="5" s="1"/>
  <c r="B209" i="5" s="1"/>
  <c r="B195" i="5" s="1"/>
  <c r="Q20" i="23"/>
  <c r="B220" i="23"/>
  <c r="L244" i="23"/>
  <c r="D429" i="5"/>
  <c r="L16" i="23" s="1"/>
  <c r="B240" i="23" s="1"/>
  <c r="D407" i="5"/>
  <c r="K16" i="23" s="1"/>
  <c r="Y16" i="23" s="1"/>
  <c r="C420" i="5"/>
  <c r="D416" i="5"/>
  <c r="L3" i="23" s="1"/>
  <c r="B227" i="23" s="1"/>
  <c r="D418" i="5"/>
  <c r="L5" i="23" s="1"/>
  <c r="B229" i="23" s="1"/>
  <c r="D419" i="5"/>
  <c r="L6" i="23" s="1"/>
  <c r="B230" i="23" s="1"/>
  <c r="D420" i="5"/>
  <c r="L7" i="23" s="1"/>
  <c r="B231" i="23" s="1"/>
  <c r="D421" i="5"/>
  <c r="L8" i="23" s="1"/>
  <c r="B232" i="23" s="1"/>
  <c r="D422" i="5"/>
  <c r="L9" i="23" s="1"/>
  <c r="B233" i="23" s="1"/>
  <c r="D423" i="5"/>
  <c r="L10" i="23" s="1"/>
  <c r="B234" i="23" s="1"/>
  <c r="D424" i="5"/>
  <c r="L11" i="23" s="1"/>
  <c r="B235" i="23" s="1"/>
  <c r="D425" i="5"/>
  <c r="L12" i="23" s="1"/>
  <c r="B236" i="23" s="1"/>
  <c r="D426" i="5"/>
  <c r="L13" i="23" s="1"/>
  <c r="B237" i="23" s="1"/>
  <c r="D427" i="5"/>
  <c r="L14" i="23" s="1"/>
  <c r="B238" i="23" s="1"/>
  <c r="D428" i="5"/>
  <c r="L15" i="23" s="1"/>
  <c r="B239" i="23" s="1"/>
  <c r="C429" i="5"/>
  <c r="D417" i="5"/>
  <c r="L4" i="23" s="1"/>
  <c r="B228" i="23" s="1"/>
  <c r="D430" i="5"/>
  <c r="L17" i="23" s="1"/>
  <c r="B241" i="23" s="1"/>
  <c r="D431" i="5"/>
  <c r="L18" i="23" s="1"/>
  <c r="B242" i="23" s="1"/>
  <c r="D432" i="5"/>
  <c r="L19" i="23" s="1"/>
  <c r="B243" i="23" s="1"/>
  <c r="D397" i="5"/>
  <c r="K6" i="23" s="1"/>
  <c r="Y6" i="23" s="1"/>
  <c r="D398" i="5"/>
  <c r="K7" i="23" s="1"/>
  <c r="Y7" i="23" s="1"/>
  <c r="D399" i="5"/>
  <c r="K8" i="23" s="1"/>
  <c r="Y8" i="23" s="1"/>
  <c r="D400" i="5"/>
  <c r="K9" i="23" s="1"/>
  <c r="Y9" i="23" s="1"/>
  <c r="D401" i="5"/>
  <c r="K10" i="23" s="1"/>
  <c r="Y10" i="23" s="1"/>
  <c r="D402" i="5"/>
  <c r="K11" i="23" s="1"/>
  <c r="Y11" i="23" s="1"/>
  <c r="D403" i="5"/>
  <c r="K12" i="23" s="1"/>
  <c r="Y12" i="23" s="1"/>
  <c r="D404" i="5"/>
  <c r="K13" i="23" s="1"/>
  <c r="Y13" i="23" s="1"/>
  <c r="D405" i="5"/>
  <c r="K14" i="23" s="1"/>
  <c r="Y14" i="23" s="1"/>
  <c r="D406" i="5"/>
  <c r="K15" i="23" s="1"/>
  <c r="Y15" i="23" s="1"/>
  <c r="B412" i="5"/>
  <c r="D394" i="5"/>
  <c r="K3" i="23" s="1"/>
  <c r="Y3" i="23" s="1"/>
  <c r="D395" i="5"/>
  <c r="K4" i="23" s="1"/>
  <c r="Y4" i="23" s="1"/>
  <c r="D396" i="5"/>
  <c r="K5" i="23" s="1"/>
  <c r="Y5" i="23" s="1"/>
  <c r="D408" i="5"/>
  <c r="K17" i="23" s="1"/>
  <c r="Y17" i="23" s="1"/>
  <c r="D409" i="5"/>
  <c r="K18" i="23" s="1"/>
  <c r="Y18" i="23" s="1"/>
  <c r="D410" i="5"/>
  <c r="K19" i="23" s="1"/>
  <c r="Y19" i="23" s="1"/>
  <c r="N244" i="23" l="1"/>
  <c r="R244" i="23"/>
  <c r="Q244" i="23"/>
  <c r="M244" i="23"/>
  <c r="C418" i="5"/>
  <c r="C425" i="5"/>
  <c r="C421" i="5"/>
  <c r="C431" i="5"/>
  <c r="C422" i="5"/>
  <c r="C427" i="5"/>
  <c r="O244" i="23"/>
  <c r="AX244" i="23" s="1"/>
  <c r="C426" i="5"/>
  <c r="C430" i="5"/>
  <c r="C432" i="5"/>
  <c r="D434" i="5"/>
  <c r="C416" i="5"/>
  <c r="C423" i="5"/>
  <c r="C417" i="5"/>
  <c r="C424" i="5"/>
  <c r="C419" i="5"/>
  <c r="C433" i="5"/>
  <c r="C428" i="5"/>
  <c r="D195" i="5"/>
  <c r="L195" i="5"/>
  <c r="N195" i="5" s="1"/>
  <c r="B203" i="23"/>
  <c r="Q203" i="23" s="1"/>
  <c r="Q18" i="23"/>
  <c r="B218" i="23"/>
  <c r="Q15" i="23"/>
  <c r="B215" i="23"/>
  <c r="Q11" i="23"/>
  <c r="B211" i="23"/>
  <c r="Q19" i="23"/>
  <c r="B219" i="23"/>
  <c r="Q17" i="23"/>
  <c r="B217" i="23"/>
  <c r="Q4" i="23"/>
  <c r="B204" i="23"/>
  <c r="Q14" i="23"/>
  <c r="B214" i="23"/>
  <c r="Q12" i="23"/>
  <c r="B212" i="23"/>
  <c r="Q10" i="23"/>
  <c r="B210" i="23"/>
  <c r="Q8" i="23"/>
  <c r="B208" i="23"/>
  <c r="Q6" i="23"/>
  <c r="B206" i="23"/>
  <c r="N242" i="23"/>
  <c r="R242" i="23"/>
  <c r="L242" i="23"/>
  <c r="P242" i="23"/>
  <c r="O242" i="23"/>
  <c r="M242" i="23"/>
  <c r="Q242" i="23"/>
  <c r="P228" i="23"/>
  <c r="N228" i="23"/>
  <c r="R228" i="23"/>
  <c r="M228" i="23"/>
  <c r="Q228" i="23"/>
  <c r="L228" i="23"/>
  <c r="O228" i="23"/>
  <c r="N239" i="23"/>
  <c r="R239" i="23"/>
  <c r="P239" i="23"/>
  <c r="O239" i="23"/>
  <c r="L239" i="23"/>
  <c r="Q239" i="23"/>
  <c r="M239" i="23"/>
  <c r="N237" i="23"/>
  <c r="R237" i="23"/>
  <c r="P237" i="23"/>
  <c r="O237" i="23"/>
  <c r="L237" i="23"/>
  <c r="Q237" i="23"/>
  <c r="M237" i="23"/>
  <c r="N235" i="23"/>
  <c r="R235" i="23"/>
  <c r="P235" i="23"/>
  <c r="O235" i="23"/>
  <c r="L235" i="23"/>
  <c r="Q235" i="23"/>
  <c r="M235" i="23"/>
  <c r="R233" i="23"/>
  <c r="M233" i="23"/>
  <c r="L233" i="23"/>
  <c r="P233" i="23"/>
  <c r="O233" i="23"/>
  <c r="Q233" i="23"/>
  <c r="N233" i="23"/>
  <c r="R231" i="23"/>
  <c r="Q231" i="23"/>
  <c r="N231" i="23"/>
  <c r="O231" i="23"/>
  <c r="M231" i="23"/>
  <c r="L231" i="23"/>
  <c r="P231" i="23"/>
  <c r="R229" i="23"/>
  <c r="M229" i="23"/>
  <c r="L229" i="23"/>
  <c r="P229" i="23"/>
  <c r="O229" i="23"/>
  <c r="Q229" i="23"/>
  <c r="N229" i="23"/>
  <c r="Q16" i="23"/>
  <c r="B216" i="23"/>
  <c r="AZ244" i="23"/>
  <c r="AP244" i="23"/>
  <c r="AK244" i="23"/>
  <c r="AU244" i="23"/>
  <c r="AW244" i="23"/>
  <c r="AM244" i="23"/>
  <c r="P220" i="23"/>
  <c r="N220" i="23"/>
  <c r="L220" i="23"/>
  <c r="Q220" i="23"/>
  <c r="M220" i="23"/>
  <c r="R220" i="23"/>
  <c r="O220" i="23"/>
  <c r="Q5" i="23"/>
  <c r="B205" i="23"/>
  <c r="Q13" i="23"/>
  <c r="B213" i="23"/>
  <c r="Q9" i="23"/>
  <c r="B209" i="23"/>
  <c r="Q7" i="23"/>
  <c r="B207" i="23"/>
  <c r="P243" i="23"/>
  <c r="N243" i="23"/>
  <c r="O243" i="23"/>
  <c r="R243" i="23"/>
  <c r="M243" i="23"/>
  <c r="L243" i="23"/>
  <c r="Q243" i="23"/>
  <c r="L241" i="23"/>
  <c r="R241" i="23"/>
  <c r="P241" i="23"/>
  <c r="M241" i="23"/>
  <c r="Q241" i="23"/>
  <c r="O241" i="23"/>
  <c r="N241" i="23"/>
  <c r="R238" i="23"/>
  <c r="L238" i="23"/>
  <c r="O238" i="23"/>
  <c r="N238" i="23"/>
  <c r="P238" i="23"/>
  <c r="M238" i="23"/>
  <c r="Q238" i="23"/>
  <c r="R236" i="23"/>
  <c r="L236" i="23"/>
  <c r="O236" i="23"/>
  <c r="N236" i="23"/>
  <c r="P236" i="23"/>
  <c r="M236" i="23"/>
  <c r="Q236" i="23"/>
  <c r="P234" i="23"/>
  <c r="N234" i="23"/>
  <c r="M234" i="23"/>
  <c r="R234" i="23"/>
  <c r="Q234" i="23"/>
  <c r="O234" i="23"/>
  <c r="L234" i="23"/>
  <c r="P232" i="23"/>
  <c r="N232" i="23"/>
  <c r="R232" i="23"/>
  <c r="M232" i="23"/>
  <c r="Q232" i="23"/>
  <c r="L232" i="23"/>
  <c r="O232" i="23"/>
  <c r="P230" i="23"/>
  <c r="N230" i="23"/>
  <c r="M230" i="23"/>
  <c r="R230" i="23"/>
  <c r="Q230" i="23"/>
  <c r="O230" i="23"/>
  <c r="L230" i="23"/>
  <c r="B245" i="23"/>
  <c r="Q227" i="23"/>
  <c r="L227" i="23"/>
  <c r="P227" i="23"/>
  <c r="O227" i="23"/>
  <c r="M227" i="23"/>
  <c r="N227" i="23"/>
  <c r="R227" i="23"/>
  <c r="P240" i="23"/>
  <c r="L240" i="23"/>
  <c r="R240" i="23"/>
  <c r="Q240" i="23"/>
  <c r="N240" i="23"/>
  <c r="M240" i="23"/>
  <c r="O240" i="23"/>
  <c r="AN244" i="23"/>
  <c r="AV244" i="23"/>
  <c r="AL244" i="23"/>
  <c r="AY244" i="23"/>
  <c r="AO244" i="23"/>
  <c r="AQ244" i="23"/>
  <c r="BA244" i="23"/>
  <c r="L21" i="23"/>
  <c r="Q3" i="23"/>
  <c r="K21" i="23"/>
  <c r="Y21" i="23" s="1"/>
  <c r="C407" i="5"/>
  <c r="D208" i="5"/>
  <c r="B208" i="5" s="1"/>
  <c r="B194" i="5" s="1"/>
  <c r="D412" i="5"/>
  <c r="C406" i="5"/>
  <c r="C405" i="5"/>
  <c r="C404" i="5"/>
  <c r="C403" i="5"/>
  <c r="C402" i="5"/>
  <c r="C401" i="5"/>
  <c r="C400" i="5"/>
  <c r="C399" i="5"/>
  <c r="C398" i="5"/>
  <c r="C395" i="5"/>
  <c r="C394" i="5"/>
  <c r="C411" i="5"/>
  <c r="C410" i="5"/>
  <c r="C409" i="5"/>
  <c r="C408" i="5"/>
  <c r="C396" i="5"/>
  <c r="C397" i="5"/>
  <c r="S244" i="23" l="1"/>
  <c r="P203" i="23"/>
  <c r="D194" i="5"/>
  <c r="L194" i="5"/>
  <c r="N194" i="5" s="1"/>
  <c r="N203" i="23"/>
  <c r="AW203" i="23" s="1"/>
  <c r="M203" i="23"/>
  <c r="AL203" i="23" s="1"/>
  <c r="L203" i="23"/>
  <c r="AK203" i="23" s="1"/>
  <c r="R203" i="23"/>
  <c r="BA203" i="23" s="1"/>
  <c r="O203" i="23"/>
  <c r="AX203" i="23" s="1"/>
  <c r="Q21" i="23"/>
  <c r="AZ240" i="23"/>
  <c r="AP240" i="23"/>
  <c r="R245" i="23"/>
  <c r="BA227" i="23"/>
  <c r="AQ227" i="23"/>
  <c r="AV227" i="23"/>
  <c r="AL227" i="23"/>
  <c r="M245" i="23"/>
  <c r="P245" i="23"/>
  <c r="AY227" i="23"/>
  <c r="AO227" i="23"/>
  <c r="AU230" i="23"/>
  <c r="AK230" i="23"/>
  <c r="S230" i="23"/>
  <c r="AP230" i="23"/>
  <c r="AZ230" i="23"/>
  <c r="AY230" i="23"/>
  <c r="AO230" i="23"/>
  <c r="AL232" i="23"/>
  <c r="AV232" i="23"/>
  <c r="AW232" i="23"/>
  <c r="AM232" i="23"/>
  <c r="AZ234" i="23"/>
  <c r="AP234" i="23"/>
  <c r="AY234" i="23"/>
  <c r="AO234" i="23"/>
  <c r="AM236" i="23"/>
  <c r="AW236" i="23"/>
  <c r="AZ238" i="23"/>
  <c r="AP238" i="23"/>
  <c r="AX240" i="23"/>
  <c r="AN240" i="23"/>
  <c r="AW240" i="23"/>
  <c r="AM240" i="23"/>
  <c r="AQ240" i="23"/>
  <c r="BA240" i="23"/>
  <c r="AY240" i="23"/>
  <c r="AO240" i="23"/>
  <c r="AW227" i="23"/>
  <c r="AM227" i="23"/>
  <c r="N245" i="23"/>
  <c r="AX227" i="23"/>
  <c r="AN227" i="23"/>
  <c r="O245" i="23"/>
  <c r="L245" i="23"/>
  <c r="S227" i="23"/>
  <c r="AK227" i="23"/>
  <c r="AU227" i="23"/>
  <c r="AN230" i="23"/>
  <c r="AX230" i="23"/>
  <c r="BA230" i="23"/>
  <c r="AQ230" i="23"/>
  <c r="AW230" i="23"/>
  <c r="AM230" i="23"/>
  <c r="AN232" i="23"/>
  <c r="AX232" i="23"/>
  <c r="AP232" i="23"/>
  <c r="AZ232" i="23"/>
  <c r="BA232" i="23"/>
  <c r="AQ232" i="23"/>
  <c r="AY232" i="23"/>
  <c r="AO232" i="23"/>
  <c r="AN234" i="23"/>
  <c r="AX234" i="23"/>
  <c r="BA234" i="23"/>
  <c r="AQ234" i="23"/>
  <c r="AW234" i="23"/>
  <c r="AM234" i="23"/>
  <c r="AP236" i="23"/>
  <c r="AZ236" i="23"/>
  <c r="AY236" i="23"/>
  <c r="AO236" i="23"/>
  <c r="AX236" i="23"/>
  <c r="AN236" i="23"/>
  <c r="BA236" i="23"/>
  <c r="AQ236" i="23"/>
  <c r="AV238" i="23"/>
  <c r="AL238" i="23"/>
  <c r="AW238" i="23"/>
  <c r="AM238" i="23"/>
  <c r="S238" i="23"/>
  <c r="AU238" i="23"/>
  <c r="AK238" i="23"/>
  <c r="AM241" i="23"/>
  <c r="AW241" i="23"/>
  <c r="AZ241" i="23"/>
  <c r="AP241" i="23"/>
  <c r="AY241" i="23"/>
  <c r="AO241" i="23"/>
  <c r="AU241" i="23"/>
  <c r="AK241" i="23"/>
  <c r="AU243" i="23"/>
  <c r="AK243" i="23"/>
  <c r="S243" i="23"/>
  <c r="BA243" i="23"/>
  <c r="AQ243" i="23"/>
  <c r="AW243" i="23"/>
  <c r="AM243" i="23"/>
  <c r="P207" i="23"/>
  <c r="L207" i="23"/>
  <c r="M207" i="23"/>
  <c r="R207" i="23"/>
  <c r="N207" i="23"/>
  <c r="Q207" i="23"/>
  <c r="O207" i="23"/>
  <c r="P209" i="23"/>
  <c r="M209" i="23"/>
  <c r="R209" i="23"/>
  <c r="N209" i="23"/>
  <c r="Q209" i="23"/>
  <c r="O209" i="23"/>
  <c r="L209" i="23"/>
  <c r="P213" i="23"/>
  <c r="M213" i="23"/>
  <c r="R213" i="23"/>
  <c r="N213" i="23"/>
  <c r="Q213" i="23"/>
  <c r="O213" i="23"/>
  <c r="L213" i="23"/>
  <c r="P205" i="23"/>
  <c r="L205" i="23"/>
  <c r="M205" i="23"/>
  <c r="R205" i="23"/>
  <c r="N205" i="23"/>
  <c r="Q205" i="23"/>
  <c r="O205" i="23"/>
  <c r="AX220" i="23"/>
  <c r="AN220" i="23"/>
  <c r="AV220" i="23"/>
  <c r="AL220" i="23"/>
  <c r="AK220" i="23"/>
  <c r="S220" i="23"/>
  <c r="AU220" i="23"/>
  <c r="AY220" i="23"/>
  <c r="AO220" i="23"/>
  <c r="L216" i="23"/>
  <c r="R216" i="23"/>
  <c r="P216" i="23"/>
  <c r="M216" i="23"/>
  <c r="Q216" i="23"/>
  <c r="O216" i="23"/>
  <c r="N216" i="23"/>
  <c r="AM229" i="23"/>
  <c r="AW229" i="23"/>
  <c r="AX229" i="23"/>
  <c r="AN229" i="23"/>
  <c r="AU229" i="23"/>
  <c r="AK229" i="23"/>
  <c r="S229" i="23"/>
  <c r="AQ229" i="23"/>
  <c r="BA229" i="23"/>
  <c r="AU231" i="23"/>
  <c r="AK231" i="23"/>
  <c r="S231" i="23"/>
  <c r="AX231" i="23"/>
  <c r="AN231" i="23"/>
  <c r="AZ231" i="23"/>
  <c r="AP231" i="23"/>
  <c r="AW233" i="23"/>
  <c r="AM233" i="23"/>
  <c r="AX233" i="23"/>
  <c r="AN233" i="23"/>
  <c r="AK233" i="23"/>
  <c r="S233" i="23"/>
  <c r="AU233" i="23"/>
  <c r="AQ233" i="23"/>
  <c r="BA233" i="23"/>
  <c r="AZ235" i="23"/>
  <c r="AP235" i="23"/>
  <c r="AX235" i="23"/>
  <c r="AN235" i="23"/>
  <c r="AQ235" i="23"/>
  <c r="BA235" i="23"/>
  <c r="AV237" i="23"/>
  <c r="AL237" i="23"/>
  <c r="AK237" i="23"/>
  <c r="AU237" i="23"/>
  <c r="S237" i="23"/>
  <c r="AO237" i="23"/>
  <c r="AY237" i="23"/>
  <c r="AM237" i="23"/>
  <c r="AW237" i="23"/>
  <c r="AP239" i="23"/>
  <c r="AZ239" i="23"/>
  <c r="AN239" i="23"/>
  <c r="AX239" i="23"/>
  <c r="AQ239" i="23"/>
  <c r="BA239" i="23"/>
  <c r="AN228" i="23"/>
  <c r="AX228" i="23"/>
  <c r="AP228" i="23"/>
  <c r="AZ228" i="23"/>
  <c r="BA228" i="23"/>
  <c r="AQ228" i="23"/>
  <c r="AY228" i="23"/>
  <c r="AO228" i="23"/>
  <c r="AV242" i="23"/>
  <c r="AL242" i="23"/>
  <c r="AO242" i="23"/>
  <c r="AY242" i="23"/>
  <c r="AQ242" i="23"/>
  <c r="BA242" i="23"/>
  <c r="R206" i="23"/>
  <c r="L206" i="23"/>
  <c r="P206" i="23"/>
  <c r="O206" i="23"/>
  <c r="N206" i="23"/>
  <c r="Q206" i="23"/>
  <c r="M206" i="23"/>
  <c r="R208" i="23"/>
  <c r="L208" i="23"/>
  <c r="P208" i="23"/>
  <c r="O208" i="23"/>
  <c r="N208" i="23"/>
  <c r="Q208" i="23"/>
  <c r="M208" i="23"/>
  <c r="R210" i="23"/>
  <c r="O210" i="23"/>
  <c r="M210" i="23"/>
  <c r="Q210" i="23"/>
  <c r="N210" i="23"/>
  <c r="L210" i="23"/>
  <c r="P210" i="23"/>
  <c r="R212" i="23"/>
  <c r="O212" i="23"/>
  <c r="Q212" i="23"/>
  <c r="M212" i="23"/>
  <c r="L212" i="23"/>
  <c r="P212" i="23"/>
  <c r="N212" i="23"/>
  <c r="R214" i="23"/>
  <c r="O214" i="23"/>
  <c r="M214" i="23"/>
  <c r="Q214" i="23"/>
  <c r="N214" i="23"/>
  <c r="L214" i="23"/>
  <c r="P214" i="23"/>
  <c r="N204" i="23"/>
  <c r="R204" i="23"/>
  <c r="P204" i="23"/>
  <c r="O204" i="23"/>
  <c r="Q204" i="23"/>
  <c r="M204" i="23"/>
  <c r="L204" i="23"/>
  <c r="N217" i="23"/>
  <c r="R217" i="23"/>
  <c r="O217" i="23"/>
  <c r="P217" i="23"/>
  <c r="Q217" i="23"/>
  <c r="M217" i="23"/>
  <c r="L217" i="23"/>
  <c r="R219" i="23"/>
  <c r="P219" i="23"/>
  <c r="N219" i="23"/>
  <c r="M219" i="23"/>
  <c r="Q219" i="23"/>
  <c r="O219" i="23"/>
  <c r="L219" i="23"/>
  <c r="P211" i="23"/>
  <c r="M211" i="23"/>
  <c r="R211" i="23"/>
  <c r="N211" i="23"/>
  <c r="Q211" i="23"/>
  <c r="O211" i="23"/>
  <c r="L211" i="23"/>
  <c r="P215" i="23"/>
  <c r="M215" i="23"/>
  <c r="R215" i="23"/>
  <c r="N215" i="23"/>
  <c r="Q215" i="23"/>
  <c r="O215" i="23"/>
  <c r="L215" i="23"/>
  <c r="B221" i="23"/>
  <c r="M218" i="23"/>
  <c r="R218" i="23"/>
  <c r="Q218" i="23"/>
  <c r="O218" i="23"/>
  <c r="L218" i="23"/>
  <c r="P218" i="23"/>
  <c r="N218" i="23"/>
  <c r="AV240" i="23"/>
  <c r="AL240" i="23"/>
  <c r="S240" i="23"/>
  <c r="AK240" i="23"/>
  <c r="AU240" i="23"/>
  <c r="AZ227" i="23"/>
  <c r="AP227" i="23"/>
  <c r="Q245" i="23"/>
  <c r="AL230" i="23"/>
  <c r="AV230" i="23"/>
  <c r="S232" i="23"/>
  <c r="AU232" i="23"/>
  <c r="AK232" i="23"/>
  <c r="AU234" i="23"/>
  <c r="AK234" i="23"/>
  <c r="S234" i="23"/>
  <c r="AV234" i="23"/>
  <c r="AL234" i="23"/>
  <c r="AV236" i="23"/>
  <c r="AL236" i="23"/>
  <c r="AU236" i="23"/>
  <c r="AK236" i="23"/>
  <c r="S236" i="23"/>
  <c r="AO238" i="23"/>
  <c r="AY238" i="23"/>
  <c r="AN238" i="23"/>
  <c r="AX238" i="23"/>
  <c r="BA238" i="23"/>
  <c r="AQ238" i="23"/>
  <c r="AX241" i="23"/>
  <c r="AN241" i="23"/>
  <c r="S241" i="23"/>
  <c r="AV241" i="23"/>
  <c r="AL241" i="23"/>
  <c r="AQ241" i="23"/>
  <c r="BA241" i="23"/>
  <c r="AP243" i="23"/>
  <c r="AZ243" i="23"/>
  <c r="AL243" i="23"/>
  <c r="AV243" i="23"/>
  <c r="AN243" i="23"/>
  <c r="AX243" i="23"/>
  <c r="AY243" i="23"/>
  <c r="AO243" i="23"/>
  <c r="AQ220" i="23"/>
  <c r="BA220" i="23"/>
  <c r="AZ220" i="23"/>
  <c r="AP220" i="23"/>
  <c r="AW220" i="23"/>
  <c r="AM220" i="23"/>
  <c r="BB244" i="23"/>
  <c r="AR244" i="23"/>
  <c r="AS244" i="23" s="1"/>
  <c r="AZ229" i="23"/>
  <c r="AP229" i="23"/>
  <c r="AY229" i="23"/>
  <c r="AO229" i="23"/>
  <c r="AV229" i="23"/>
  <c r="AL229" i="23"/>
  <c r="AY231" i="23"/>
  <c r="AO231" i="23"/>
  <c r="AV231" i="23"/>
  <c r="AL231" i="23"/>
  <c r="AW231" i="23"/>
  <c r="AM231" i="23"/>
  <c r="AQ231" i="23"/>
  <c r="BA231" i="23"/>
  <c r="AZ233" i="23"/>
  <c r="AP233" i="23"/>
  <c r="AO233" i="23"/>
  <c r="AY233" i="23"/>
  <c r="AV233" i="23"/>
  <c r="AL233" i="23"/>
  <c r="AV235" i="23"/>
  <c r="AL235" i="23"/>
  <c r="AK235" i="23"/>
  <c r="AU235" i="23"/>
  <c r="S235" i="23"/>
  <c r="AO235" i="23"/>
  <c r="AY235" i="23"/>
  <c r="AM235" i="23"/>
  <c r="AW235" i="23"/>
  <c r="AZ237" i="23"/>
  <c r="AP237" i="23"/>
  <c r="AX237" i="23"/>
  <c r="AN237" i="23"/>
  <c r="AQ237" i="23"/>
  <c r="BA237" i="23"/>
  <c r="AV239" i="23"/>
  <c r="AL239" i="23"/>
  <c r="AU239" i="23"/>
  <c r="AK239" i="23"/>
  <c r="S239" i="23"/>
  <c r="AO239" i="23"/>
  <c r="AY239" i="23"/>
  <c r="AM239" i="23"/>
  <c r="AW239" i="23"/>
  <c r="S228" i="23"/>
  <c r="AU228" i="23"/>
  <c r="AK228" i="23"/>
  <c r="AL228" i="23"/>
  <c r="AV228" i="23"/>
  <c r="AW228" i="23"/>
  <c r="AM228" i="23"/>
  <c r="AZ242" i="23"/>
  <c r="AP242" i="23"/>
  <c r="AX242" i="23"/>
  <c r="AN242" i="23"/>
  <c r="AU242" i="23"/>
  <c r="AK242" i="23"/>
  <c r="S242" i="23"/>
  <c r="AM242" i="23"/>
  <c r="AW242" i="23"/>
  <c r="AY203" i="23"/>
  <c r="AO203" i="23"/>
  <c r="AP203" i="23"/>
  <c r="AZ203" i="23"/>
  <c r="AM203" i="23" l="1"/>
  <c r="N221" i="23"/>
  <c r="M221" i="23"/>
  <c r="AV203" i="23"/>
  <c r="AQ203" i="23"/>
  <c r="AN203" i="23"/>
  <c r="AU203" i="23"/>
  <c r="Q221" i="23"/>
  <c r="BB236" i="23"/>
  <c r="AR232" i="23"/>
  <c r="AS232" i="23" s="1"/>
  <c r="BB240" i="23"/>
  <c r="S203" i="23"/>
  <c r="P221" i="23"/>
  <c r="AR236" i="23"/>
  <c r="AS236" i="23" s="1"/>
  <c r="BB232" i="23"/>
  <c r="AR240" i="23"/>
  <c r="AS240" i="23" s="1"/>
  <c r="AR235" i="23"/>
  <c r="AS235" i="23" s="1"/>
  <c r="AR234" i="23"/>
  <c r="AS234" i="23" s="1"/>
  <c r="L221" i="23"/>
  <c r="O221" i="23"/>
  <c r="AL245" i="23"/>
  <c r="R221" i="23"/>
  <c r="AR239" i="23"/>
  <c r="AS239" i="23" s="1"/>
  <c r="BB242" i="23"/>
  <c r="BB228" i="23"/>
  <c r="BB239" i="23"/>
  <c r="AR241" i="23"/>
  <c r="AS241" i="23" s="1"/>
  <c r="BB234" i="23"/>
  <c r="AW218" i="23"/>
  <c r="AM218" i="23"/>
  <c r="AK218" i="23"/>
  <c r="S218" i="23"/>
  <c r="AU218" i="23"/>
  <c r="AZ218" i="23"/>
  <c r="AP218" i="23"/>
  <c r="AV218" i="23"/>
  <c r="AL218" i="23"/>
  <c r="S215" i="23"/>
  <c r="AK215" i="23"/>
  <c r="AU215" i="23"/>
  <c r="AZ215" i="23"/>
  <c r="AP215" i="23"/>
  <c r="BA215" i="23"/>
  <c r="AQ215" i="23"/>
  <c r="AO215" i="23"/>
  <c r="AY215" i="23"/>
  <c r="AN211" i="23"/>
  <c r="AX211" i="23"/>
  <c r="AW211" i="23"/>
  <c r="AM211" i="23"/>
  <c r="AL211" i="23"/>
  <c r="AV211" i="23"/>
  <c r="S219" i="23"/>
  <c r="AU219" i="23"/>
  <c r="AK219" i="23"/>
  <c r="AP219" i="23"/>
  <c r="AZ219" i="23"/>
  <c r="AW219" i="23"/>
  <c r="AM219" i="23"/>
  <c r="BA219" i="23"/>
  <c r="AQ219" i="23"/>
  <c r="AL217" i="23"/>
  <c r="AV217" i="23"/>
  <c r="AY217" i="23"/>
  <c r="AO217" i="23"/>
  <c r="BA217" i="23"/>
  <c r="AQ217" i="23"/>
  <c r="AU204" i="23"/>
  <c r="AK204" i="23"/>
  <c r="S204" i="23"/>
  <c r="AZ204" i="23"/>
  <c r="AP204" i="23"/>
  <c r="AO204" i="23"/>
  <c r="AY204" i="23"/>
  <c r="AM204" i="23"/>
  <c r="AW204" i="23"/>
  <c r="AU214" i="23"/>
  <c r="AK214" i="23"/>
  <c r="S214" i="23"/>
  <c r="AZ214" i="23"/>
  <c r="AP214" i="23"/>
  <c r="AX214" i="23"/>
  <c r="AN214" i="23"/>
  <c r="AW212" i="23"/>
  <c r="AM212" i="23"/>
  <c r="AK212" i="23"/>
  <c r="S212" i="23"/>
  <c r="AU212" i="23"/>
  <c r="AZ212" i="23"/>
  <c r="AP212" i="23"/>
  <c r="AQ212" i="23"/>
  <c r="BA212" i="23"/>
  <c r="AK210" i="23"/>
  <c r="S210" i="23"/>
  <c r="AU210" i="23"/>
  <c r="AZ210" i="23"/>
  <c r="AP210" i="23"/>
  <c r="AX210" i="23"/>
  <c r="AN210" i="23"/>
  <c r="AV208" i="23"/>
  <c r="AL208" i="23"/>
  <c r="AM208" i="23"/>
  <c r="AW208" i="23"/>
  <c r="AY208" i="23"/>
  <c r="AO208" i="23"/>
  <c r="AQ208" i="23"/>
  <c r="BA208" i="23"/>
  <c r="AZ206" i="23"/>
  <c r="AP206" i="23"/>
  <c r="AX206" i="23"/>
  <c r="AN206" i="23"/>
  <c r="S206" i="23"/>
  <c r="AU206" i="23"/>
  <c r="AK206" i="23"/>
  <c r="AR237" i="23"/>
  <c r="AS237" i="23" s="1"/>
  <c r="BB231" i="23"/>
  <c r="AR229" i="23"/>
  <c r="AS229" i="23" s="1"/>
  <c r="AW216" i="23"/>
  <c r="AM216" i="23"/>
  <c r="AZ216" i="23"/>
  <c r="AP216" i="23"/>
  <c r="AY216" i="23"/>
  <c r="AO216" i="23"/>
  <c r="AU216" i="23"/>
  <c r="AK216" i="23"/>
  <c r="S216" i="23"/>
  <c r="AX205" i="23"/>
  <c r="AN205" i="23"/>
  <c r="AM205" i="23"/>
  <c r="AW205" i="23"/>
  <c r="AV205" i="23"/>
  <c r="AL205" i="23"/>
  <c r="AO205" i="23"/>
  <c r="AY205" i="23"/>
  <c r="AN213" i="23"/>
  <c r="AX213" i="23"/>
  <c r="AM213" i="23"/>
  <c r="AW213" i="23"/>
  <c r="AL213" i="23"/>
  <c r="AV213" i="23"/>
  <c r="S209" i="23"/>
  <c r="AU209" i="23"/>
  <c r="AK209" i="23"/>
  <c r="AP209" i="23"/>
  <c r="AZ209" i="23"/>
  <c r="AQ209" i="23"/>
  <c r="BA209" i="23"/>
  <c r="AY209" i="23"/>
  <c r="AO209" i="23"/>
  <c r="AZ207" i="23"/>
  <c r="AP207" i="23"/>
  <c r="AQ207" i="23"/>
  <c r="BA207" i="23"/>
  <c r="AK207" i="23"/>
  <c r="S207" i="23"/>
  <c r="AU207" i="23"/>
  <c r="BB243" i="23"/>
  <c r="BB241" i="23"/>
  <c r="BB238" i="23"/>
  <c r="AZ245" i="23"/>
  <c r="BB227" i="23"/>
  <c r="AU245" i="23"/>
  <c r="S245" i="23"/>
  <c r="AX245" i="23"/>
  <c r="AM245" i="23"/>
  <c r="BB230" i="23"/>
  <c r="AY245" i="23"/>
  <c r="AV245" i="23"/>
  <c r="BA245" i="23"/>
  <c r="AR242" i="23"/>
  <c r="AS242" i="23" s="1"/>
  <c r="AR228" i="23"/>
  <c r="AS228" i="23" s="1"/>
  <c r="AP245" i="23"/>
  <c r="AO218" i="23"/>
  <c r="AY218" i="23"/>
  <c r="AX218" i="23"/>
  <c r="AN218" i="23"/>
  <c r="AQ218" i="23"/>
  <c r="BA218" i="23"/>
  <c r="AX215" i="23"/>
  <c r="AN215" i="23"/>
  <c r="AW215" i="23"/>
  <c r="AM215" i="23"/>
  <c r="AV215" i="23"/>
  <c r="AL215" i="23"/>
  <c r="AU211" i="23"/>
  <c r="AK211" i="23"/>
  <c r="S211" i="23"/>
  <c r="AP211" i="23"/>
  <c r="AZ211" i="23"/>
  <c r="BA211" i="23"/>
  <c r="AQ211" i="23"/>
  <c r="AY211" i="23"/>
  <c r="AO211" i="23"/>
  <c r="AN219" i="23"/>
  <c r="AX219" i="23"/>
  <c r="AL219" i="23"/>
  <c r="AV219" i="23"/>
  <c r="AY219" i="23"/>
  <c r="AO219" i="23"/>
  <c r="AU217" i="23"/>
  <c r="AK217" i="23"/>
  <c r="S217" i="23"/>
  <c r="AP217" i="23"/>
  <c r="AZ217" i="23"/>
  <c r="AN217" i="23"/>
  <c r="AX217" i="23"/>
  <c r="AW217" i="23"/>
  <c r="AM217" i="23"/>
  <c r="AL204" i="23"/>
  <c r="AV204" i="23"/>
  <c r="AN204" i="23"/>
  <c r="AX204" i="23"/>
  <c r="AQ204" i="23"/>
  <c r="BA204" i="23"/>
  <c r="AY214" i="23"/>
  <c r="AO214" i="23"/>
  <c r="AW214" i="23"/>
  <c r="AM214" i="23"/>
  <c r="AV214" i="23"/>
  <c r="AL214" i="23"/>
  <c r="AQ214" i="23"/>
  <c r="BA214" i="23"/>
  <c r="AY212" i="23"/>
  <c r="AO212" i="23"/>
  <c r="AV212" i="23"/>
  <c r="AL212" i="23"/>
  <c r="AX212" i="23"/>
  <c r="AN212" i="23"/>
  <c r="AO210" i="23"/>
  <c r="AY210" i="23"/>
  <c r="AW210" i="23"/>
  <c r="AM210" i="23"/>
  <c r="AL210" i="23"/>
  <c r="AV210" i="23"/>
  <c r="BA210" i="23"/>
  <c r="AQ210" i="23"/>
  <c r="AP208" i="23"/>
  <c r="AZ208" i="23"/>
  <c r="AX208" i="23"/>
  <c r="AN208" i="23"/>
  <c r="AU208" i="23"/>
  <c r="AK208" i="23"/>
  <c r="S208" i="23"/>
  <c r="AV206" i="23"/>
  <c r="AL206" i="23"/>
  <c r="AM206" i="23"/>
  <c r="AW206" i="23"/>
  <c r="AO206" i="23"/>
  <c r="AY206" i="23"/>
  <c r="AQ206" i="23"/>
  <c r="BA206" i="23"/>
  <c r="BB237" i="23"/>
  <c r="BB235" i="23"/>
  <c r="BB233" i="23"/>
  <c r="AR233" i="23"/>
  <c r="AS233" i="23" s="1"/>
  <c r="AR231" i="23"/>
  <c r="AS231" i="23" s="1"/>
  <c r="BB229" i="23"/>
  <c r="AX216" i="23"/>
  <c r="AN216" i="23"/>
  <c r="AV216" i="23"/>
  <c r="AL216" i="23"/>
  <c r="BA216" i="23"/>
  <c r="AQ216" i="23"/>
  <c r="BB220" i="23"/>
  <c r="AR220" i="23"/>
  <c r="AS220" i="23" s="1"/>
  <c r="AZ205" i="23"/>
  <c r="AP205" i="23"/>
  <c r="AQ205" i="23"/>
  <c r="BA205" i="23"/>
  <c r="AK205" i="23"/>
  <c r="AU205" i="23"/>
  <c r="S205" i="23"/>
  <c r="S213" i="23"/>
  <c r="AU213" i="23"/>
  <c r="AK213" i="23"/>
  <c r="AP213" i="23"/>
  <c r="AZ213" i="23"/>
  <c r="BA213" i="23"/>
  <c r="AQ213" i="23"/>
  <c r="AO213" i="23"/>
  <c r="AY213" i="23"/>
  <c r="AN209" i="23"/>
  <c r="AX209" i="23"/>
  <c r="AW209" i="23"/>
  <c r="AM209" i="23"/>
  <c r="AL209" i="23"/>
  <c r="AV209" i="23"/>
  <c r="AX207" i="23"/>
  <c r="AN207" i="23"/>
  <c r="AM207" i="23"/>
  <c r="AW207" i="23"/>
  <c r="AV207" i="23"/>
  <c r="AL207" i="23"/>
  <c r="AO207" i="23"/>
  <c r="AY207" i="23"/>
  <c r="AR243" i="23"/>
  <c r="AS243" i="23" s="1"/>
  <c r="AR238" i="23"/>
  <c r="AS238" i="23" s="1"/>
  <c r="AK245" i="23"/>
  <c r="AR227" i="23"/>
  <c r="AN245" i="23"/>
  <c r="AW245" i="23"/>
  <c r="AR230" i="23"/>
  <c r="AS230" i="23" s="1"/>
  <c r="AO245" i="23"/>
  <c r="AQ245" i="23"/>
  <c r="D385" i="5"/>
  <c r="J16" i="23" s="1"/>
  <c r="B192" i="23" s="1"/>
  <c r="D389" i="5"/>
  <c r="J20" i="23" s="1"/>
  <c r="B196" i="23" s="1"/>
  <c r="D377" i="5"/>
  <c r="J8" i="23" s="1"/>
  <c r="B184" i="23" s="1"/>
  <c r="D379" i="5"/>
  <c r="J10" i="23" s="1"/>
  <c r="B186" i="23" s="1"/>
  <c r="C207" i="5"/>
  <c r="D376" i="5"/>
  <c r="J7" i="23" s="1"/>
  <c r="B183" i="23" s="1"/>
  <c r="D378" i="5"/>
  <c r="J9" i="23" s="1"/>
  <c r="B185" i="23" s="1"/>
  <c r="B390" i="5"/>
  <c r="C386" i="5" s="1"/>
  <c r="D375" i="5"/>
  <c r="J6" i="23" s="1"/>
  <c r="B182" i="23" s="1"/>
  <c r="D372" i="5"/>
  <c r="J3" i="23" s="1"/>
  <c r="B179" i="23" s="1"/>
  <c r="D373" i="5"/>
  <c r="J4" i="23" s="1"/>
  <c r="B180" i="23" s="1"/>
  <c r="D374" i="5"/>
  <c r="J5" i="23" s="1"/>
  <c r="B181" i="23" s="1"/>
  <c r="D380" i="5"/>
  <c r="J11" i="23" s="1"/>
  <c r="B187" i="23" s="1"/>
  <c r="D381" i="5"/>
  <c r="J12" i="23" s="1"/>
  <c r="B188" i="23" s="1"/>
  <c r="D382" i="5"/>
  <c r="J13" i="23" s="1"/>
  <c r="B189" i="23" s="1"/>
  <c r="D383" i="5"/>
  <c r="J14" i="23" s="1"/>
  <c r="B190" i="23" s="1"/>
  <c r="D384" i="5"/>
  <c r="J15" i="23" s="1"/>
  <c r="B191" i="23" s="1"/>
  <c r="D386" i="5"/>
  <c r="J17" i="23" s="1"/>
  <c r="B193" i="23" s="1"/>
  <c r="D387" i="5"/>
  <c r="J18" i="23" s="1"/>
  <c r="B194" i="23" s="1"/>
  <c r="D388" i="5"/>
  <c r="J19" i="23" s="1"/>
  <c r="B195" i="23" s="1"/>
  <c r="BB203" i="23" l="1"/>
  <c r="C389" i="5"/>
  <c r="C385" i="5"/>
  <c r="C384" i="5"/>
  <c r="C381" i="5"/>
  <c r="C376" i="5"/>
  <c r="C388" i="5"/>
  <c r="AR203" i="23"/>
  <c r="C375" i="5"/>
  <c r="C377" i="5"/>
  <c r="C387" i="5"/>
  <c r="C372" i="5"/>
  <c r="C382" i="5"/>
  <c r="C383" i="5"/>
  <c r="C380" i="5"/>
  <c r="AR245" i="23"/>
  <c r="AN221" i="23"/>
  <c r="BB205" i="23"/>
  <c r="AR208" i="23"/>
  <c r="AS208" i="23" s="1"/>
  <c r="AZ221" i="23"/>
  <c r="AO221" i="23"/>
  <c r="AP221" i="23"/>
  <c r="AR216" i="23"/>
  <c r="AS216" i="23" s="1"/>
  <c r="AV221" i="23"/>
  <c r="AW221" i="23"/>
  <c r="AY221" i="23"/>
  <c r="AQ221" i="23"/>
  <c r="BA221" i="23"/>
  <c r="R194" i="23"/>
  <c r="Q194" i="23"/>
  <c r="R188" i="23"/>
  <c r="Q188" i="23"/>
  <c r="R180" i="23"/>
  <c r="Q180" i="23"/>
  <c r="R182" i="23"/>
  <c r="Q182" i="23"/>
  <c r="R183" i="23"/>
  <c r="Q183" i="23"/>
  <c r="R186" i="23"/>
  <c r="Q186" i="23"/>
  <c r="R196" i="23"/>
  <c r="Q196" i="23"/>
  <c r="Q195" i="23"/>
  <c r="R195" i="23"/>
  <c r="Q193" i="23"/>
  <c r="R193" i="23"/>
  <c r="R191" i="23"/>
  <c r="Q191" i="23"/>
  <c r="R189" i="23"/>
  <c r="Q189" i="23"/>
  <c r="R187" i="23"/>
  <c r="Q187" i="23"/>
  <c r="R181" i="23"/>
  <c r="Q181" i="23"/>
  <c r="Q179" i="23"/>
  <c r="R179" i="23"/>
  <c r="R185" i="23"/>
  <c r="Q185" i="23"/>
  <c r="R184" i="23"/>
  <c r="Q184" i="23"/>
  <c r="R192" i="23"/>
  <c r="Q192" i="23"/>
  <c r="BB213" i="23"/>
  <c r="AR205" i="23"/>
  <c r="AS205" i="23" s="1"/>
  <c r="AL221" i="23"/>
  <c r="BB208" i="23"/>
  <c r="AR217" i="23"/>
  <c r="AS217" i="23" s="1"/>
  <c r="BB211" i="23"/>
  <c r="AU221" i="23"/>
  <c r="AS227" i="23"/>
  <c r="AS245" i="23" s="1"/>
  <c r="AR209" i="23"/>
  <c r="AS209" i="23" s="1"/>
  <c r="BB206" i="23"/>
  <c r="BB210" i="23"/>
  <c r="AR210" i="23"/>
  <c r="AS210" i="23" s="1"/>
  <c r="AR212" i="23"/>
  <c r="AS212" i="23" s="1"/>
  <c r="BB214" i="23"/>
  <c r="AR204" i="23"/>
  <c r="AS204" i="23" s="1"/>
  <c r="AR219" i="23"/>
  <c r="AS219" i="23" s="1"/>
  <c r="AR215" i="23"/>
  <c r="AS215" i="23" s="1"/>
  <c r="AS203" i="23"/>
  <c r="BB218" i="23"/>
  <c r="AR218" i="23"/>
  <c r="AS218" i="23" s="1"/>
  <c r="R190" i="23"/>
  <c r="Q190" i="23"/>
  <c r="AR213" i="23"/>
  <c r="AS213" i="23" s="1"/>
  <c r="AM221" i="23"/>
  <c r="BB217" i="23"/>
  <c r="AR211" i="23"/>
  <c r="AS211" i="23" s="1"/>
  <c r="BB245" i="23"/>
  <c r="BB207" i="23"/>
  <c r="AR207" i="23"/>
  <c r="BB209" i="23"/>
  <c r="BB216" i="23"/>
  <c r="AR206" i="23"/>
  <c r="AS206" i="23" s="1"/>
  <c r="AX221" i="23"/>
  <c r="BB212" i="23"/>
  <c r="AR214" i="23"/>
  <c r="AS214" i="23" s="1"/>
  <c r="BB204" i="23"/>
  <c r="BB219" i="23"/>
  <c r="BB215" i="23"/>
  <c r="AK221" i="23"/>
  <c r="S221" i="23"/>
  <c r="J21" i="23"/>
  <c r="B197" i="23" s="1"/>
  <c r="C373" i="5"/>
  <c r="C378" i="5"/>
  <c r="C379" i="5"/>
  <c r="D390" i="5"/>
  <c r="D207" i="5"/>
  <c r="B207" i="5" s="1"/>
  <c r="B193" i="5" s="1"/>
  <c r="C374" i="5"/>
  <c r="D193" i="5" l="1"/>
  <c r="L193" i="5"/>
  <c r="BB221" i="23"/>
  <c r="AR221" i="23"/>
  <c r="BA190" i="23"/>
  <c r="AQ190" i="23"/>
  <c r="AS207" i="23"/>
  <c r="AS221" i="23" s="1"/>
  <c r="BA179" i="23"/>
  <c r="R197" i="23"/>
  <c r="AQ179" i="23"/>
  <c r="AZ187" i="23"/>
  <c r="AP187" i="23"/>
  <c r="AQ189" i="23"/>
  <c r="BA189" i="23"/>
  <c r="AQ193" i="23"/>
  <c r="BA193" i="23"/>
  <c r="AP193" i="23"/>
  <c r="AZ193" i="23"/>
  <c r="AQ195" i="23"/>
  <c r="BA195" i="23"/>
  <c r="AP186" i="23"/>
  <c r="AZ186" i="23"/>
  <c r="AP183" i="23"/>
  <c r="AZ183" i="23"/>
  <c r="AZ180" i="23"/>
  <c r="AP180" i="23"/>
  <c r="BA180" i="23"/>
  <c r="AQ180" i="23"/>
  <c r="AZ188" i="23"/>
  <c r="AP188" i="23"/>
  <c r="AP194" i="23"/>
  <c r="AZ194" i="23"/>
  <c r="AP190" i="23"/>
  <c r="AZ190" i="23"/>
  <c r="AP192" i="23"/>
  <c r="AZ192" i="23"/>
  <c r="AQ192" i="23"/>
  <c r="BA192" i="23"/>
  <c r="AZ184" i="23"/>
  <c r="AP184" i="23"/>
  <c r="AQ184" i="23"/>
  <c r="BA184" i="23"/>
  <c r="AZ185" i="23"/>
  <c r="AP185" i="23"/>
  <c r="BA185" i="23"/>
  <c r="AQ185" i="23"/>
  <c r="AP179" i="23"/>
  <c r="AZ179" i="23"/>
  <c r="Q197" i="23"/>
  <c r="AZ181" i="23"/>
  <c r="AP181" i="23"/>
  <c r="AQ181" i="23"/>
  <c r="BA181" i="23"/>
  <c r="AQ187" i="23"/>
  <c r="BA187" i="23"/>
  <c r="AZ189" i="23"/>
  <c r="AP189" i="23"/>
  <c r="AZ191" i="23"/>
  <c r="AP191" i="23"/>
  <c r="AQ191" i="23"/>
  <c r="BA191" i="23"/>
  <c r="AP195" i="23"/>
  <c r="AZ195" i="23"/>
  <c r="AP196" i="23"/>
  <c r="AZ196" i="23"/>
  <c r="BA196" i="23"/>
  <c r="AQ196" i="23"/>
  <c r="AQ186" i="23"/>
  <c r="BA186" i="23"/>
  <c r="BA183" i="23"/>
  <c r="AQ183" i="23"/>
  <c r="AZ182" i="23"/>
  <c r="AP182" i="23"/>
  <c r="AQ182" i="23"/>
  <c r="BA182" i="23"/>
  <c r="BA188" i="23"/>
  <c r="AQ188" i="23"/>
  <c r="BA194" i="23"/>
  <c r="AQ194" i="23"/>
  <c r="C206" i="5"/>
  <c r="AZ197" i="23" l="1"/>
  <c r="AP197" i="23"/>
  <c r="AQ197" i="23"/>
  <c r="BA197" i="23"/>
  <c r="D363" i="5"/>
  <c r="I16" i="23" s="1"/>
  <c r="B168" i="23" s="1"/>
  <c r="D367" i="5"/>
  <c r="I20" i="23" s="1"/>
  <c r="B172" i="23" s="1"/>
  <c r="B346" i="5" l="1"/>
  <c r="D205" i="5" s="1"/>
  <c r="D331" i="5"/>
  <c r="H6" i="23" s="1"/>
  <c r="B133" i="23" s="1"/>
  <c r="P133" i="23" s="1"/>
  <c r="P168" i="23"/>
  <c r="R168" i="23"/>
  <c r="Q168" i="23"/>
  <c r="N168" i="23"/>
  <c r="M168" i="23"/>
  <c r="O168" i="23"/>
  <c r="L168" i="23"/>
  <c r="P172" i="23"/>
  <c r="N172" i="23"/>
  <c r="L172" i="23"/>
  <c r="O172" i="23"/>
  <c r="R172" i="23"/>
  <c r="M172" i="23"/>
  <c r="Q172" i="23"/>
  <c r="D328" i="5"/>
  <c r="H3" i="23" s="1"/>
  <c r="B130" i="23" s="1"/>
  <c r="D345" i="5"/>
  <c r="H20" i="23" s="1"/>
  <c r="B147" i="23" s="1"/>
  <c r="C205" i="5"/>
  <c r="D341" i="5"/>
  <c r="H16" i="23" s="1"/>
  <c r="B143" i="23" s="1"/>
  <c r="D353" i="5"/>
  <c r="I6" i="23" s="1"/>
  <c r="B158" i="23" s="1"/>
  <c r="D354" i="5"/>
  <c r="I7" i="23" s="1"/>
  <c r="B159" i="23" s="1"/>
  <c r="D355" i="5"/>
  <c r="I8" i="23" s="1"/>
  <c r="B160" i="23" s="1"/>
  <c r="D356" i="5"/>
  <c r="I9" i="23" s="1"/>
  <c r="B161" i="23" s="1"/>
  <c r="D357" i="5"/>
  <c r="I10" i="23" s="1"/>
  <c r="B162" i="23" s="1"/>
  <c r="D358" i="5"/>
  <c r="I11" i="23" s="1"/>
  <c r="B163" i="23" s="1"/>
  <c r="D359" i="5"/>
  <c r="I12" i="23" s="1"/>
  <c r="B164" i="23" s="1"/>
  <c r="D360" i="5"/>
  <c r="I13" i="23" s="1"/>
  <c r="B165" i="23" s="1"/>
  <c r="D361" i="5"/>
  <c r="I14" i="23" s="1"/>
  <c r="B166" i="23" s="1"/>
  <c r="D362" i="5"/>
  <c r="I15" i="23" s="1"/>
  <c r="B167" i="23" s="1"/>
  <c r="B368" i="5"/>
  <c r="D206" i="5" s="1"/>
  <c r="B206" i="5" s="1"/>
  <c r="D350" i="5"/>
  <c r="I3" i="23" s="1"/>
  <c r="B155" i="23" s="1"/>
  <c r="D351" i="5"/>
  <c r="I4" i="23" s="1"/>
  <c r="B156" i="23" s="1"/>
  <c r="D352" i="5"/>
  <c r="I5" i="23" s="1"/>
  <c r="B157" i="23" s="1"/>
  <c r="D364" i="5"/>
  <c r="I17" i="23" s="1"/>
  <c r="B169" i="23" s="1"/>
  <c r="D365" i="5"/>
  <c r="I18" i="23" s="1"/>
  <c r="B170" i="23" s="1"/>
  <c r="D366" i="5"/>
  <c r="I19" i="23" s="1"/>
  <c r="B171" i="23" s="1"/>
  <c r="C329" i="5"/>
  <c r="D329" i="5"/>
  <c r="H4" i="23" s="1"/>
  <c r="B131" i="23" s="1"/>
  <c r="D332" i="5"/>
  <c r="H7" i="23" s="1"/>
  <c r="B134" i="23" s="1"/>
  <c r="D333" i="5"/>
  <c r="H8" i="23" s="1"/>
  <c r="B135" i="23" s="1"/>
  <c r="D334" i="5"/>
  <c r="H9" i="23" s="1"/>
  <c r="B136" i="23" s="1"/>
  <c r="D335" i="5"/>
  <c r="H10" i="23" s="1"/>
  <c r="B137" i="23" s="1"/>
  <c r="D336" i="5"/>
  <c r="H11" i="23" s="1"/>
  <c r="B138" i="23" s="1"/>
  <c r="D337" i="5"/>
  <c r="H12" i="23" s="1"/>
  <c r="B139" i="23" s="1"/>
  <c r="D338" i="5"/>
  <c r="H13" i="23" s="1"/>
  <c r="B140" i="23" s="1"/>
  <c r="D339" i="5"/>
  <c r="H14" i="23" s="1"/>
  <c r="B141" i="23" s="1"/>
  <c r="D340" i="5"/>
  <c r="H15" i="23" s="1"/>
  <c r="B142" i="23" s="1"/>
  <c r="D330" i="5"/>
  <c r="H5" i="23" s="1"/>
  <c r="B132" i="23" s="1"/>
  <c r="D342" i="5"/>
  <c r="H17" i="23" s="1"/>
  <c r="B144" i="23" s="1"/>
  <c r="D343" i="5"/>
  <c r="H18" i="23" s="1"/>
  <c r="B145" i="23" s="1"/>
  <c r="D344" i="5"/>
  <c r="H19" i="23" s="1"/>
  <c r="B146" i="23" s="1"/>
  <c r="C330" i="5" l="1"/>
  <c r="C342" i="5"/>
  <c r="C336" i="5"/>
  <c r="C337" i="5"/>
  <c r="C340" i="5"/>
  <c r="C341" i="5"/>
  <c r="C343" i="5"/>
  <c r="D346" i="5"/>
  <c r="C331" i="5"/>
  <c r="C334" i="5"/>
  <c r="B205" i="5"/>
  <c r="B191" i="5" s="1"/>
  <c r="D191" i="5" s="1"/>
  <c r="C332" i="5"/>
  <c r="C333" i="5"/>
  <c r="C328" i="5"/>
  <c r="C335" i="5"/>
  <c r="L133" i="23"/>
  <c r="C344" i="5"/>
  <c r="C338" i="5"/>
  <c r="O133" i="23"/>
  <c r="AN133" i="23" s="1"/>
  <c r="C345" i="5"/>
  <c r="C339" i="5"/>
  <c r="M133" i="23"/>
  <c r="AV133" i="23" s="1"/>
  <c r="Q133" i="23"/>
  <c r="AP133" i="23" s="1"/>
  <c r="N133" i="23"/>
  <c r="AM133" i="23" s="1"/>
  <c r="R133" i="23"/>
  <c r="BA133" i="23" s="1"/>
  <c r="O146" i="23"/>
  <c r="P146" i="23"/>
  <c r="M146" i="23"/>
  <c r="N146" i="23"/>
  <c r="Q146" i="23"/>
  <c r="L146" i="23"/>
  <c r="R146" i="23"/>
  <c r="P141" i="23"/>
  <c r="N141" i="23"/>
  <c r="L141" i="23"/>
  <c r="Q141" i="23"/>
  <c r="O141" i="23"/>
  <c r="R141" i="23"/>
  <c r="M141" i="23"/>
  <c r="Q145" i="23"/>
  <c r="M145" i="23"/>
  <c r="R145" i="23"/>
  <c r="O145" i="23"/>
  <c r="L145" i="23"/>
  <c r="P145" i="23"/>
  <c r="N145" i="23"/>
  <c r="Q132" i="23"/>
  <c r="M132" i="23"/>
  <c r="N132" i="23"/>
  <c r="R132" i="23"/>
  <c r="P132" i="23"/>
  <c r="O132" i="23"/>
  <c r="L132" i="23"/>
  <c r="Q142" i="23"/>
  <c r="O142" i="23"/>
  <c r="M142" i="23"/>
  <c r="R142" i="23"/>
  <c r="N142" i="23"/>
  <c r="P142" i="23"/>
  <c r="L142" i="23"/>
  <c r="Q140" i="23"/>
  <c r="O140" i="23"/>
  <c r="M140" i="23"/>
  <c r="R140" i="23"/>
  <c r="N140" i="23"/>
  <c r="P140" i="23"/>
  <c r="L140" i="23"/>
  <c r="Q138" i="23"/>
  <c r="M138" i="23"/>
  <c r="N138" i="23"/>
  <c r="R138" i="23"/>
  <c r="O138" i="23"/>
  <c r="P138" i="23"/>
  <c r="L138" i="23"/>
  <c r="Q136" i="23"/>
  <c r="M136" i="23"/>
  <c r="N136" i="23"/>
  <c r="R136" i="23"/>
  <c r="L136" i="23"/>
  <c r="P136" i="23"/>
  <c r="O136" i="23"/>
  <c r="O134" i="23"/>
  <c r="P134" i="23"/>
  <c r="L134" i="23"/>
  <c r="Q134" i="23"/>
  <c r="N134" i="23"/>
  <c r="M134" i="23"/>
  <c r="R134" i="23"/>
  <c r="R171" i="23"/>
  <c r="O171" i="23"/>
  <c r="M171" i="23"/>
  <c r="Q171" i="23"/>
  <c r="N171" i="23"/>
  <c r="L171" i="23"/>
  <c r="P171" i="23"/>
  <c r="R169" i="23"/>
  <c r="O169" i="23"/>
  <c r="Q169" i="23"/>
  <c r="M169" i="23"/>
  <c r="L169" i="23"/>
  <c r="P169" i="23"/>
  <c r="N169" i="23"/>
  <c r="P156" i="23"/>
  <c r="O156" i="23"/>
  <c r="N156" i="23"/>
  <c r="L156" i="23"/>
  <c r="M156" i="23"/>
  <c r="Q156" i="23"/>
  <c r="R156" i="23"/>
  <c r="R166" i="23"/>
  <c r="O166" i="23"/>
  <c r="Q166" i="23"/>
  <c r="M166" i="23"/>
  <c r="N166" i="23"/>
  <c r="L166" i="23"/>
  <c r="P166" i="23"/>
  <c r="R164" i="23"/>
  <c r="O164" i="23"/>
  <c r="M164" i="23"/>
  <c r="Q164" i="23"/>
  <c r="L164" i="23"/>
  <c r="P164" i="23"/>
  <c r="N164" i="23"/>
  <c r="R162" i="23"/>
  <c r="O162" i="23"/>
  <c r="Q162" i="23"/>
  <c r="M162" i="23"/>
  <c r="N162" i="23"/>
  <c r="L162" i="23"/>
  <c r="P162" i="23"/>
  <c r="P160" i="23"/>
  <c r="O160" i="23"/>
  <c r="N160" i="23"/>
  <c r="L160" i="23"/>
  <c r="M160" i="23"/>
  <c r="Q160" i="23"/>
  <c r="R160" i="23"/>
  <c r="P158" i="23"/>
  <c r="M158" i="23"/>
  <c r="Q158" i="23"/>
  <c r="R158" i="23"/>
  <c r="O158" i="23"/>
  <c r="N158" i="23"/>
  <c r="L158" i="23"/>
  <c r="Q130" i="23"/>
  <c r="M130" i="23"/>
  <c r="B148" i="23"/>
  <c r="O130" i="23"/>
  <c r="L130" i="23"/>
  <c r="P130" i="23"/>
  <c r="N130" i="23"/>
  <c r="R130" i="23"/>
  <c r="AL172" i="23"/>
  <c r="AV172" i="23"/>
  <c r="AN172" i="23"/>
  <c r="AX172" i="23"/>
  <c r="AM172" i="23"/>
  <c r="AW172" i="23"/>
  <c r="AY133" i="23"/>
  <c r="AO133" i="23"/>
  <c r="AX168" i="23"/>
  <c r="AN168" i="23"/>
  <c r="AW168" i="23"/>
  <c r="AM168" i="23"/>
  <c r="BA168" i="23"/>
  <c r="AQ168" i="23"/>
  <c r="O144" i="23"/>
  <c r="P144" i="23"/>
  <c r="Q144" i="23"/>
  <c r="N144" i="23"/>
  <c r="R144" i="23"/>
  <c r="M144" i="23"/>
  <c r="L144" i="23"/>
  <c r="O139" i="23"/>
  <c r="R139" i="23"/>
  <c r="Q139" i="23"/>
  <c r="M139" i="23"/>
  <c r="N139" i="23"/>
  <c r="L139" i="23"/>
  <c r="P139" i="23"/>
  <c r="O137" i="23"/>
  <c r="M137" i="23"/>
  <c r="R137" i="23"/>
  <c r="Q137" i="23"/>
  <c r="L137" i="23"/>
  <c r="P137" i="23"/>
  <c r="N137" i="23"/>
  <c r="L135" i="23"/>
  <c r="R135" i="23"/>
  <c r="P135" i="23"/>
  <c r="O135" i="23"/>
  <c r="N135" i="23"/>
  <c r="Q135" i="23"/>
  <c r="M135" i="23"/>
  <c r="O131" i="23"/>
  <c r="P131" i="23"/>
  <c r="L131" i="23"/>
  <c r="R131" i="23"/>
  <c r="Q131" i="23"/>
  <c r="N131" i="23"/>
  <c r="M131" i="23"/>
  <c r="P170" i="23"/>
  <c r="L170" i="23"/>
  <c r="R170" i="23"/>
  <c r="N170" i="23"/>
  <c r="Q170" i="23"/>
  <c r="M170" i="23"/>
  <c r="O170" i="23"/>
  <c r="P157" i="23"/>
  <c r="L157" i="23"/>
  <c r="Q157" i="23"/>
  <c r="N157" i="23"/>
  <c r="M157" i="23"/>
  <c r="R157" i="23"/>
  <c r="O157" i="23"/>
  <c r="N155" i="23"/>
  <c r="M155" i="23"/>
  <c r="O155" i="23"/>
  <c r="Q155" i="23"/>
  <c r="R155" i="23"/>
  <c r="L155" i="23"/>
  <c r="P155" i="23"/>
  <c r="P167" i="23"/>
  <c r="L167" i="23"/>
  <c r="Q167" i="23"/>
  <c r="N167" i="23"/>
  <c r="M167" i="23"/>
  <c r="R167" i="23"/>
  <c r="O167" i="23"/>
  <c r="P165" i="23"/>
  <c r="L165" i="23"/>
  <c r="Q165" i="23"/>
  <c r="N165" i="23"/>
  <c r="M165" i="23"/>
  <c r="R165" i="23"/>
  <c r="O165" i="23"/>
  <c r="P163" i="23"/>
  <c r="L163" i="23"/>
  <c r="Q163" i="23"/>
  <c r="N163" i="23"/>
  <c r="M163" i="23"/>
  <c r="R163" i="23"/>
  <c r="O163" i="23"/>
  <c r="P161" i="23"/>
  <c r="L161" i="23"/>
  <c r="Q161" i="23"/>
  <c r="N161" i="23"/>
  <c r="M161" i="23"/>
  <c r="R161" i="23"/>
  <c r="O161" i="23"/>
  <c r="P159" i="23"/>
  <c r="L159" i="23"/>
  <c r="Q159" i="23"/>
  <c r="N159" i="23"/>
  <c r="M159" i="23"/>
  <c r="R159" i="23"/>
  <c r="O159" i="23"/>
  <c r="P143" i="23"/>
  <c r="O143" i="23"/>
  <c r="N143" i="23"/>
  <c r="R143" i="23"/>
  <c r="Q143" i="23"/>
  <c r="M143" i="23"/>
  <c r="L143" i="23"/>
  <c r="P147" i="23"/>
  <c r="N147" i="23"/>
  <c r="L147" i="23"/>
  <c r="Q147" i="23"/>
  <c r="M147" i="23"/>
  <c r="O147" i="23"/>
  <c r="R147" i="23"/>
  <c r="AP172" i="23"/>
  <c r="AZ172" i="23"/>
  <c r="BA172" i="23"/>
  <c r="AQ172" i="23"/>
  <c r="AU172" i="23"/>
  <c r="AK172" i="23"/>
  <c r="S172" i="23"/>
  <c r="AO172" i="23"/>
  <c r="AY172" i="23"/>
  <c r="AX133" i="23"/>
  <c r="AU133" i="23"/>
  <c r="AK133" i="23"/>
  <c r="AK168" i="23"/>
  <c r="AU168" i="23"/>
  <c r="S168" i="23"/>
  <c r="AV168" i="23"/>
  <c r="AL168" i="23"/>
  <c r="AZ168" i="23"/>
  <c r="AP168" i="23"/>
  <c r="AY168" i="23"/>
  <c r="AO168" i="23"/>
  <c r="H21" i="23"/>
  <c r="I21" i="23"/>
  <c r="B173" i="23" s="1"/>
  <c r="C363" i="5"/>
  <c r="B192" i="5"/>
  <c r="D368" i="5"/>
  <c r="C362" i="5"/>
  <c r="C361" i="5"/>
  <c r="C360" i="5"/>
  <c r="C359" i="5"/>
  <c r="C358" i="5"/>
  <c r="C357" i="5"/>
  <c r="C356" i="5"/>
  <c r="C355" i="5"/>
  <c r="C354" i="5"/>
  <c r="C352" i="5"/>
  <c r="C350" i="5"/>
  <c r="C367" i="5"/>
  <c r="C366" i="5"/>
  <c r="C365" i="5"/>
  <c r="C364" i="5"/>
  <c r="C351" i="5"/>
  <c r="C353" i="5"/>
  <c r="L191" i="5" l="1"/>
  <c r="N191" i="5" s="1"/>
  <c r="AZ133" i="23"/>
  <c r="AL133" i="23"/>
  <c r="AW133" i="23"/>
  <c r="AQ133" i="23"/>
  <c r="AR133" i="23" s="1"/>
  <c r="D192" i="5"/>
  <c r="L192" i="5"/>
  <c r="N192" i="5" s="1"/>
  <c r="S133" i="23"/>
  <c r="BB172" i="23"/>
  <c r="AP147" i="23"/>
  <c r="AZ147" i="23"/>
  <c r="AM147" i="23"/>
  <c r="AW147" i="23"/>
  <c r="AZ143" i="23"/>
  <c r="AP143" i="23"/>
  <c r="AY143" i="23"/>
  <c r="AO143" i="23"/>
  <c r="AM159" i="23"/>
  <c r="AW159" i="23"/>
  <c r="AX161" i="23"/>
  <c r="AN161" i="23"/>
  <c r="AV161" i="23"/>
  <c r="AL161" i="23"/>
  <c r="AZ161" i="23"/>
  <c r="AP161" i="23"/>
  <c r="AQ163" i="23"/>
  <c r="BA163" i="23"/>
  <c r="AU163" i="23"/>
  <c r="AK163" i="23"/>
  <c r="S163" i="23"/>
  <c r="BB168" i="23"/>
  <c r="AR172" i="23"/>
  <c r="AS172" i="23" s="1"/>
  <c r="BA147" i="23"/>
  <c r="AQ147" i="23"/>
  <c r="AL147" i="23"/>
  <c r="AV147" i="23"/>
  <c r="AU147" i="23"/>
  <c r="S147" i="23"/>
  <c r="AK147" i="23"/>
  <c r="AO147" i="23"/>
  <c r="AY147" i="23"/>
  <c r="AV143" i="23"/>
  <c r="AL143" i="23"/>
  <c r="AQ143" i="23"/>
  <c r="BA143" i="23"/>
  <c r="AX143" i="23"/>
  <c r="AN143" i="23"/>
  <c r="AX159" i="23"/>
  <c r="AN159" i="23"/>
  <c r="AV159" i="23"/>
  <c r="AL159" i="23"/>
  <c r="AZ159" i="23"/>
  <c r="AP159" i="23"/>
  <c r="AO159" i="23"/>
  <c r="AY159" i="23"/>
  <c r="AQ161" i="23"/>
  <c r="BA161" i="23"/>
  <c r="AW161" i="23"/>
  <c r="AM161" i="23"/>
  <c r="AU161" i="23"/>
  <c r="S161" i="23"/>
  <c r="AK161" i="23"/>
  <c r="AX163" i="23"/>
  <c r="AN163" i="23"/>
  <c r="AV163" i="23"/>
  <c r="AL163" i="23"/>
  <c r="AZ163" i="23"/>
  <c r="AP163" i="23"/>
  <c r="AO163" i="23"/>
  <c r="AY163" i="23"/>
  <c r="AQ165" i="23"/>
  <c r="BA165" i="23"/>
  <c r="AW165" i="23"/>
  <c r="AM165" i="23"/>
  <c r="AK165" i="23"/>
  <c r="S165" i="23"/>
  <c r="AU165" i="23"/>
  <c r="AN167" i="23"/>
  <c r="AX167" i="23"/>
  <c r="AV167" i="23"/>
  <c r="AL167" i="23"/>
  <c r="AP167" i="23"/>
  <c r="AZ167" i="23"/>
  <c r="AO167" i="23"/>
  <c r="AY167" i="23"/>
  <c r="L173" i="23"/>
  <c r="AU155" i="23"/>
  <c r="AK155" i="23"/>
  <c r="S155" i="23"/>
  <c r="AP155" i="23"/>
  <c r="AZ155" i="23"/>
  <c r="Q173" i="23"/>
  <c r="AV155" i="23"/>
  <c r="AL155" i="23"/>
  <c r="M173" i="23"/>
  <c r="AX157" i="23"/>
  <c r="AN157" i="23"/>
  <c r="AV157" i="23"/>
  <c r="AL157" i="23"/>
  <c r="AZ157" i="23"/>
  <c r="AP157" i="23"/>
  <c r="AO157" i="23"/>
  <c r="AY157" i="23"/>
  <c r="AV170" i="23"/>
  <c r="AL170" i="23"/>
  <c r="AW170" i="23"/>
  <c r="AM170" i="23"/>
  <c r="AK170" i="23"/>
  <c r="S170" i="23"/>
  <c r="AU170" i="23"/>
  <c r="AV131" i="23"/>
  <c r="AL131" i="23"/>
  <c r="AZ131" i="23"/>
  <c r="AP131" i="23"/>
  <c r="AK131" i="23"/>
  <c r="AU131" i="23"/>
  <c r="S131" i="23"/>
  <c r="AX131" i="23"/>
  <c r="AN131" i="23"/>
  <c r="AP135" i="23"/>
  <c r="AZ135" i="23"/>
  <c r="AX135" i="23"/>
  <c r="AN135" i="23"/>
  <c r="AQ135" i="23"/>
  <c r="BA135" i="23"/>
  <c r="AM137" i="23"/>
  <c r="AW137" i="23"/>
  <c r="S137" i="23"/>
  <c r="AU137" i="23"/>
  <c r="AK137" i="23"/>
  <c r="BA137" i="23"/>
  <c r="AQ137" i="23"/>
  <c r="AN137" i="23"/>
  <c r="AX137" i="23"/>
  <c r="AK139" i="23"/>
  <c r="AU139" i="23"/>
  <c r="S139" i="23"/>
  <c r="AV139" i="23"/>
  <c r="AL139" i="23"/>
  <c r="AQ139" i="23"/>
  <c r="BA139" i="23"/>
  <c r="AU144" i="23"/>
  <c r="S144" i="23"/>
  <c r="AK144" i="23"/>
  <c r="BA144" i="23"/>
  <c r="AQ144" i="23"/>
  <c r="AP144" i="23"/>
  <c r="AZ144" i="23"/>
  <c r="AN144" i="23"/>
  <c r="AX144" i="23"/>
  <c r="AM130" i="23"/>
  <c r="N148" i="23"/>
  <c r="AW130" i="23"/>
  <c r="L148" i="23"/>
  <c r="S130" i="23"/>
  <c r="AU130" i="23"/>
  <c r="AK130" i="23"/>
  <c r="AZ130" i="23"/>
  <c r="AP130" i="23"/>
  <c r="Q148" i="23"/>
  <c r="AW158" i="23"/>
  <c r="AM158" i="23"/>
  <c r="AQ158" i="23"/>
  <c r="BA158" i="23"/>
  <c r="AV158" i="23"/>
  <c r="AL158" i="23"/>
  <c r="AQ160" i="23"/>
  <c r="BA160" i="23"/>
  <c r="AV160" i="23"/>
  <c r="AL160" i="23"/>
  <c r="AM160" i="23"/>
  <c r="AW160" i="23"/>
  <c r="AY160" i="23"/>
  <c r="AO160" i="23"/>
  <c r="S162" i="23"/>
  <c r="AU162" i="23"/>
  <c r="AK162" i="23"/>
  <c r="AV162" i="23"/>
  <c r="AL162" i="23"/>
  <c r="AX162" i="23"/>
  <c r="AN162" i="23"/>
  <c r="AW164" i="23"/>
  <c r="AM164" i="23"/>
  <c r="S164" i="23"/>
  <c r="AU164" i="23"/>
  <c r="AK164" i="23"/>
  <c r="AV164" i="23"/>
  <c r="AL164" i="23"/>
  <c r="BA164" i="23"/>
  <c r="AQ164" i="23"/>
  <c r="AU166" i="23"/>
  <c r="AK166" i="23"/>
  <c r="S166" i="23"/>
  <c r="AL166" i="23"/>
  <c r="AV166" i="23"/>
  <c r="AN166" i="23"/>
  <c r="AX166" i="23"/>
  <c r="BA156" i="23"/>
  <c r="AQ156" i="23"/>
  <c r="AL156" i="23"/>
  <c r="AV156" i="23"/>
  <c r="AW156" i="23"/>
  <c r="AM156" i="23"/>
  <c r="AY156" i="23"/>
  <c r="AO156" i="23"/>
  <c r="AY169" i="23"/>
  <c r="AO169" i="23"/>
  <c r="AL169" i="23"/>
  <c r="AV169" i="23"/>
  <c r="AN169" i="23"/>
  <c r="AX169" i="23"/>
  <c r="AO171" i="23"/>
  <c r="AY171" i="23"/>
  <c r="AW171" i="23"/>
  <c r="AM171" i="23"/>
  <c r="AV171" i="23"/>
  <c r="AL171" i="23"/>
  <c r="AQ171" i="23"/>
  <c r="BA171" i="23"/>
  <c r="AV134" i="23"/>
  <c r="AL134" i="23"/>
  <c r="AZ134" i="23"/>
  <c r="AP134" i="23"/>
  <c r="AO134" i="23"/>
  <c r="AY134" i="23"/>
  <c r="AX136" i="23"/>
  <c r="AN136" i="23"/>
  <c r="AK136" i="23"/>
  <c r="S136" i="23"/>
  <c r="AU136" i="23"/>
  <c r="AM136" i="23"/>
  <c r="AW136" i="23"/>
  <c r="AZ136" i="23"/>
  <c r="AP136" i="23"/>
  <c r="AO138" i="23"/>
  <c r="AY138" i="23"/>
  <c r="BA138" i="23"/>
  <c r="AQ138" i="23"/>
  <c r="AL138" i="23"/>
  <c r="AV138" i="23"/>
  <c r="AU140" i="23"/>
  <c r="AK140" i="23"/>
  <c r="S140" i="23"/>
  <c r="AW140" i="23"/>
  <c r="AM140" i="23"/>
  <c r="AV140" i="23"/>
  <c r="AL140" i="23"/>
  <c r="AZ140" i="23"/>
  <c r="AP140" i="23"/>
  <c r="AY142" i="23"/>
  <c r="AO142" i="23"/>
  <c r="AQ142" i="23"/>
  <c r="BA142" i="23"/>
  <c r="AX142" i="23"/>
  <c r="AN142" i="23"/>
  <c r="AK132" i="23"/>
  <c r="S132" i="23"/>
  <c r="AU132" i="23"/>
  <c r="AO132" i="23"/>
  <c r="AY132" i="23"/>
  <c r="AM132" i="23"/>
  <c r="AW132" i="23"/>
  <c r="AZ132" i="23"/>
  <c r="AP132" i="23"/>
  <c r="AO145" i="23"/>
  <c r="AY145" i="23"/>
  <c r="AX145" i="23"/>
  <c r="AN145" i="23"/>
  <c r="AV145" i="23"/>
  <c r="AL145" i="23"/>
  <c r="AL141" i="23"/>
  <c r="AV141" i="23"/>
  <c r="AN141" i="23"/>
  <c r="AX141" i="23"/>
  <c r="AU141" i="23"/>
  <c r="S141" i="23"/>
  <c r="AK141" i="23"/>
  <c r="AO141" i="23"/>
  <c r="AY141" i="23"/>
  <c r="AU146" i="23"/>
  <c r="AK146" i="23"/>
  <c r="S146" i="23"/>
  <c r="AW146" i="23"/>
  <c r="AM146" i="23"/>
  <c r="AO146" i="23"/>
  <c r="AY146" i="23"/>
  <c r="AR168" i="23"/>
  <c r="AS168" i="23" s="1"/>
  <c r="AN147" i="23"/>
  <c r="AX147" i="23"/>
  <c r="AK143" i="23"/>
  <c r="AU143" i="23"/>
  <c r="S143" i="23"/>
  <c r="AW143" i="23"/>
  <c r="AM143" i="23"/>
  <c r="AQ159" i="23"/>
  <c r="BA159" i="23"/>
  <c r="AK159" i="23"/>
  <c r="AU159" i="23"/>
  <c r="S159" i="23"/>
  <c r="AY161" i="23"/>
  <c r="AO161" i="23"/>
  <c r="AM163" i="23"/>
  <c r="AW163" i="23"/>
  <c r="AX165" i="23"/>
  <c r="AN165" i="23"/>
  <c r="AV165" i="23"/>
  <c r="AL165" i="23"/>
  <c r="AZ165" i="23"/>
  <c r="AP165" i="23"/>
  <c r="AY165" i="23"/>
  <c r="AO165" i="23"/>
  <c r="AQ167" i="23"/>
  <c r="BA167" i="23"/>
  <c r="AM167" i="23"/>
  <c r="AW167" i="23"/>
  <c r="AU167" i="23"/>
  <c r="S167" i="23"/>
  <c r="AK167" i="23"/>
  <c r="AY155" i="23"/>
  <c r="AO155" i="23"/>
  <c r="P173" i="23"/>
  <c r="R173" i="23"/>
  <c r="BA155" i="23"/>
  <c r="AQ155" i="23"/>
  <c r="AX155" i="23"/>
  <c r="AN155" i="23"/>
  <c r="O173" i="23"/>
  <c r="AM155" i="23"/>
  <c r="AW155" i="23"/>
  <c r="N173" i="23"/>
  <c r="AQ157" i="23"/>
  <c r="BA157" i="23"/>
  <c r="AM157" i="23"/>
  <c r="AW157" i="23"/>
  <c r="AK157" i="23"/>
  <c r="AU157" i="23"/>
  <c r="S157" i="23"/>
  <c r="AX170" i="23"/>
  <c r="AN170" i="23"/>
  <c r="AZ170" i="23"/>
  <c r="AP170" i="23"/>
  <c r="BA170" i="23"/>
  <c r="AQ170" i="23"/>
  <c r="AY170" i="23"/>
  <c r="AO170" i="23"/>
  <c r="AM131" i="23"/>
  <c r="AW131" i="23"/>
  <c r="AQ131" i="23"/>
  <c r="BA131" i="23"/>
  <c r="AO131" i="23"/>
  <c r="AY131" i="23"/>
  <c r="AL135" i="23"/>
  <c r="AV135" i="23"/>
  <c r="AM135" i="23"/>
  <c r="AW135" i="23"/>
  <c r="AY135" i="23"/>
  <c r="AO135" i="23"/>
  <c r="AU135" i="23"/>
  <c r="AK135" i="23"/>
  <c r="S135" i="23"/>
  <c r="AY137" i="23"/>
  <c r="AO137" i="23"/>
  <c r="AP137" i="23"/>
  <c r="AZ137" i="23"/>
  <c r="AL137" i="23"/>
  <c r="AV137" i="23"/>
  <c r="AY139" i="23"/>
  <c r="AO139" i="23"/>
  <c r="AW139" i="23"/>
  <c r="AM139" i="23"/>
  <c r="AZ139" i="23"/>
  <c r="AP139" i="23"/>
  <c r="AX139" i="23"/>
  <c r="AN139" i="23"/>
  <c r="AL144" i="23"/>
  <c r="AV144" i="23"/>
  <c r="AM144" i="23"/>
  <c r="AW144" i="23"/>
  <c r="AO144" i="23"/>
  <c r="AY144" i="23"/>
  <c r="R148" i="23"/>
  <c r="AQ130" i="23"/>
  <c r="BA130" i="23"/>
  <c r="P148" i="23"/>
  <c r="AO130" i="23"/>
  <c r="AY130" i="23"/>
  <c r="AX130" i="23"/>
  <c r="AN130" i="23"/>
  <c r="O148" i="23"/>
  <c r="AV130" i="23"/>
  <c r="AL130" i="23"/>
  <c r="M148" i="23"/>
  <c r="S158" i="23"/>
  <c r="AU158" i="23"/>
  <c r="AK158" i="23"/>
  <c r="AN158" i="23"/>
  <c r="AX158" i="23"/>
  <c r="AZ158" i="23"/>
  <c r="AP158" i="23"/>
  <c r="AO158" i="23"/>
  <c r="AY158" i="23"/>
  <c r="AZ160" i="23"/>
  <c r="AP160" i="23"/>
  <c r="S160" i="23"/>
  <c r="AU160" i="23"/>
  <c r="AK160" i="23"/>
  <c r="AN160" i="23"/>
  <c r="AX160" i="23"/>
  <c r="AO162" i="23"/>
  <c r="AY162" i="23"/>
  <c r="AM162" i="23"/>
  <c r="AW162" i="23"/>
  <c r="AZ162" i="23"/>
  <c r="AP162" i="23"/>
  <c r="AQ162" i="23"/>
  <c r="BA162" i="23"/>
  <c r="AY164" i="23"/>
  <c r="AO164" i="23"/>
  <c r="AP164" i="23"/>
  <c r="AZ164" i="23"/>
  <c r="AX164" i="23"/>
  <c r="AN164" i="23"/>
  <c r="AY166" i="23"/>
  <c r="AO166" i="23"/>
  <c r="AM166" i="23"/>
  <c r="AW166" i="23"/>
  <c r="AP166" i="23"/>
  <c r="AZ166" i="23"/>
  <c r="BA166" i="23"/>
  <c r="AQ166" i="23"/>
  <c r="AP156" i="23"/>
  <c r="AZ156" i="23"/>
  <c r="S156" i="23"/>
  <c r="AU156" i="23"/>
  <c r="AK156" i="23"/>
  <c r="AN156" i="23"/>
  <c r="AX156" i="23"/>
  <c r="AW169" i="23"/>
  <c r="AM169" i="23"/>
  <c r="AU169" i="23"/>
  <c r="AK169" i="23"/>
  <c r="S169" i="23"/>
  <c r="AP169" i="23"/>
  <c r="AZ169" i="23"/>
  <c r="BA169" i="23"/>
  <c r="AQ169" i="23"/>
  <c r="S171" i="23"/>
  <c r="AU171" i="23"/>
  <c r="AK171" i="23"/>
  <c r="AZ171" i="23"/>
  <c r="AP171" i="23"/>
  <c r="AX171" i="23"/>
  <c r="AN171" i="23"/>
  <c r="AQ134" i="23"/>
  <c r="BA134" i="23"/>
  <c r="AM134" i="23"/>
  <c r="AW134" i="23"/>
  <c r="AK134" i="23"/>
  <c r="S134" i="23"/>
  <c r="AU134" i="23"/>
  <c r="AX134" i="23"/>
  <c r="AN134" i="23"/>
  <c r="AO136" i="23"/>
  <c r="AY136" i="23"/>
  <c r="AQ136" i="23"/>
  <c r="BA136" i="23"/>
  <c r="AV136" i="23"/>
  <c r="AL136" i="23"/>
  <c r="AK138" i="23"/>
  <c r="S138" i="23"/>
  <c r="AU138" i="23"/>
  <c r="AN138" i="23"/>
  <c r="AX138" i="23"/>
  <c r="AM138" i="23"/>
  <c r="AW138" i="23"/>
  <c r="AP138" i="23"/>
  <c r="AZ138" i="23"/>
  <c r="AY140" i="23"/>
  <c r="AO140" i="23"/>
  <c r="AQ140" i="23"/>
  <c r="BA140" i="23"/>
  <c r="AX140" i="23"/>
  <c r="AN140" i="23"/>
  <c r="AU142" i="23"/>
  <c r="S142" i="23"/>
  <c r="AK142" i="23"/>
  <c r="AM142" i="23"/>
  <c r="AW142" i="23"/>
  <c r="AV142" i="23"/>
  <c r="AL142" i="23"/>
  <c r="AZ142" i="23"/>
  <c r="AP142" i="23"/>
  <c r="AX132" i="23"/>
  <c r="AN132" i="23"/>
  <c r="AQ132" i="23"/>
  <c r="BA132" i="23"/>
  <c r="AV132" i="23"/>
  <c r="AL132" i="23"/>
  <c r="AM145" i="23"/>
  <c r="AW145" i="23"/>
  <c r="AU145" i="23"/>
  <c r="AK145" i="23"/>
  <c r="S145" i="23"/>
  <c r="AQ145" i="23"/>
  <c r="BA145" i="23"/>
  <c r="AZ145" i="23"/>
  <c r="AP145" i="23"/>
  <c r="AQ141" i="23"/>
  <c r="BA141" i="23"/>
  <c r="AP141" i="23"/>
  <c r="AZ141" i="23"/>
  <c r="AM141" i="23"/>
  <c r="AW141" i="23"/>
  <c r="AQ146" i="23"/>
  <c r="BA146" i="23"/>
  <c r="AZ146" i="23"/>
  <c r="AP146" i="23"/>
  <c r="AL146" i="23"/>
  <c r="AV146" i="23"/>
  <c r="AN146" i="23"/>
  <c r="AX146" i="23"/>
  <c r="BB133" i="23" l="1"/>
  <c r="AS133" i="23"/>
  <c r="AR167" i="23"/>
  <c r="AS167" i="23" s="1"/>
  <c r="BB157" i="23"/>
  <c r="BB159" i="23"/>
  <c r="AR157" i="23"/>
  <c r="AS157" i="23" s="1"/>
  <c r="AR159" i="23"/>
  <c r="AS159" i="23" s="1"/>
  <c r="BB156" i="23"/>
  <c r="AR160" i="23"/>
  <c r="AS160" i="23" s="1"/>
  <c r="AX148" i="23"/>
  <c r="AM148" i="23"/>
  <c r="AR139" i="23"/>
  <c r="AS139" i="23" s="1"/>
  <c r="BB167" i="23"/>
  <c r="AR132" i="23"/>
  <c r="AS132" i="23" s="1"/>
  <c r="BB134" i="23"/>
  <c r="AR145" i="23"/>
  <c r="AS145" i="23" s="1"/>
  <c r="AR142" i="23"/>
  <c r="AS142" i="23" s="1"/>
  <c r="BB169" i="23"/>
  <c r="BB145" i="23"/>
  <c r="BB138" i="23"/>
  <c r="AR138" i="23"/>
  <c r="AS138" i="23" s="1"/>
  <c r="AR171" i="23"/>
  <c r="AS171" i="23" s="1"/>
  <c r="AR169" i="23"/>
  <c r="AS169" i="23" s="1"/>
  <c r="AR156" i="23"/>
  <c r="AS156" i="23" s="1"/>
  <c r="AN173" i="23"/>
  <c r="BB160" i="23"/>
  <c r="AR158" i="23"/>
  <c r="AS158" i="23" s="1"/>
  <c r="AL148" i="23"/>
  <c r="AO148" i="23"/>
  <c r="BA148" i="23"/>
  <c r="AR135" i="23"/>
  <c r="AS135" i="23" s="1"/>
  <c r="AV148" i="23"/>
  <c r="AW173" i="23"/>
  <c r="AX173" i="23"/>
  <c r="BA173" i="23"/>
  <c r="AY173" i="23"/>
  <c r="BB143" i="23"/>
  <c r="BB146" i="23"/>
  <c r="BB132" i="23"/>
  <c r="AR140" i="23"/>
  <c r="AS140" i="23" s="1"/>
  <c r="BB136" i="23"/>
  <c r="AR136" i="23"/>
  <c r="AS136" i="23" s="1"/>
  <c r="AR166" i="23"/>
  <c r="AS166" i="23" s="1"/>
  <c r="AR164" i="23"/>
  <c r="AS164" i="23" s="1"/>
  <c r="BB162" i="23"/>
  <c r="BB130" i="23"/>
  <c r="AU148" i="23"/>
  <c r="BB137" i="23"/>
  <c r="AR131" i="23"/>
  <c r="AS131" i="23" s="1"/>
  <c r="AV173" i="23"/>
  <c r="AZ173" i="23"/>
  <c r="S173" i="23"/>
  <c r="BB155" i="23"/>
  <c r="AU173" i="23"/>
  <c r="BB165" i="23"/>
  <c r="AR165" i="23"/>
  <c r="AS165" i="23" s="1"/>
  <c r="AR147" i="23"/>
  <c r="AS147" i="23" s="1"/>
  <c r="BB147" i="23"/>
  <c r="AR163" i="23"/>
  <c r="AS163" i="23" s="1"/>
  <c r="BB142" i="23"/>
  <c r="BB171" i="23"/>
  <c r="BB158" i="23"/>
  <c r="AN148" i="23"/>
  <c r="AY148" i="23"/>
  <c r="AQ148" i="23"/>
  <c r="AM173" i="23"/>
  <c r="AQ173" i="23"/>
  <c r="AO173" i="23"/>
  <c r="AR143" i="23"/>
  <c r="AS143" i="23" s="1"/>
  <c r="AR146" i="23"/>
  <c r="AS146" i="23" s="1"/>
  <c r="AR141" i="23"/>
  <c r="AS141" i="23" s="1"/>
  <c r="BB141" i="23"/>
  <c r="BB140" i="23"/>
  <c r="AR134" i="23"/>
  <c r="AS134" i="23" s="1"/>
  <c r="BB166" i="23"/>
  <c r="BB164" i="23"/>
  <c r="AR162" i="23"/>
  <c r="AS162" i="23" s="1"/>
  <c r="AP148" i="23"/>
  <c r="AR130" i="23"/>
  <c r="AS130" i="23" s="1"/>
  <c r="AK148" i="23"/>
  <c r="S148" i="23"/>
  <c r="AW148" i="23"/>
  <c r="AR144" i="23"/>
  <c r="AS144" i="23" s="1"/>
  <c r="BB144" i="23"/>
  <c r="BB139" i="23"/>
  <c r="AR137" i="23"/>
  <c r="AS137" i="23" s="1"/>
  <c r="BB135" i="23"/>
  <c r="BB131" i="23"/>
  <c r="BB170" i="23"/>
  <c r="AR170" i="23"/>
  <c r="AS170" i="23" s="1"/>
  <c r="AL173" i="23"/>
  <c r="AP173" i="23"/>
  <c r="AK173" i="23"/>
  <c r="AR155" i="23"/>
  <c r="AR161" i="23"/>
  <c r="AS161" i="23" s="1"/>
  <c r="BB161" i="23"/>
  <c r="BB163" i="23"/>
  <c r="AZ148" i="23"/>
  <c r="AR173" i="23" l="1"/>
  <c r="AR148" i="23"/>
  <c r="BB173" i="23"/>
  <c r="AS148" i="23"/>
  <c r="AS155" i="23"/>
  <c r="AS173" i="23" s="1"/>
  <c r="BB148" i="23"/>
  <c r="C204" i="5" l="1"/>
  <c r="B324" i="5" l="1"/>
  <c r="C314" i="5" s="1"/>
  <c r="D319" i="5"/>
  <c r="G16" i="23" s="1"/>
  <c r="D323" i="5"/>
  <c r="G20" i="23" s="1"/>
  <c r="C312" i="5"/>
  <c r="C310" i="5"/>
  <c r="D306" i="5"/>
  <c r="G3" i="23" s="1"/>
  <c r="D307" i="5"/>
  <c r="G4" i="23" s="1"/>
  <c r="D308" i="5"/>
  <c r="G5" i="23" s="1"/>
  <c r="D309" i="5"/>
  <c r="G6" i="23" s="1"/>
  <c r="D310" i="5"/>
  <c r="G7" i="23" s="1"/>
  <c r="D311" i="5"/>
  <c r="G8" i="23" s="1"/>
  <c r="D312" i="5"/>
  <c r="G9" i="23" s="1"/>
  <c r="D313" i="5"/>
  <c r="G10" i="23" s="1"/>
  <c r="D314" i="5"/>
  <c r="G11" i="23" s="1"/>
  <c r="D315" i="5"/>
  <c r="G12" i="23" s="1"/>
  <c r="D316" i="5"/>
  <c r="G13" i="23" s="1"/>
  <c r="D317" i="5"/>
  <c r="G14" i="23" s="1"/>
  <c r="D318" i="5"/>
  <c r="G15" i="23" s="1"/>
  <c r="D320" i="5"/>
  <c r="G17" i="23" s="1"/>
  <c r="D321" i="5"/>
  <c r="G18" i="23" s="1"/>
  <c r="D322" i="5"/>
  <c r="G19" i="23" s="1"/>
  <c r="C319" i="5" l="1"/>
  <c r="C311" i="5"/>
  <c r="C313" i="5"/>
  <c r="C308" i="5"/>
  <c r="C315" i="5"/>
  <c r="C306" i="5"/>
  <c r="C309" i="5"/>
  <c r="C316" i="5"/>
  <c r="C317" i="5"/>
  <c r="G21" i="23"/>
  <c r="C322" i="5"/>
  <c r="D204" i="5"/>
  <c r="B204" i="5" s="1"/>
  <c r="B190" i="5" s="1"/>
  <c r="D324" i="5"/>
  <c r="C323" i="5"/>
  <c r="C307" i="5"/>
  <c r="C320" i="5"/>
  <c r="C321" i="5"/>
  <c r="C318" i="5"/>
  <c r="C203" i="5"/>
  <c r="D190" i="5" l="1"/>
  <c r="L190" i="5"/>
  <c r="N190" i="5" s="1"/>
  <c r="D296" i="5"/>
  <c r="F16" i="23" s="1"/>
  <c r="D300" i="5"/>
  <c r="F20" i="23" s="1"/>
  <c r="R20" i="23" l="1"/>
  <c r="R16" i="23"/>
  <c r="B219" i="5"/>
  <c r="D202" i="5"/>
  <c r="B228" i="5"/>
  <c r="D287" i="5"/>
  <c r="F7" i="23" s="1"/>
  <c r="D288" i="5"/>
  <c r="F8" i="23" s="1"/>
  <c r="D289" i="5"/>
  <c r="F9" i="23" s="1"/>
  <c r="D290" i="5"/>
  <c r="F10" i="23" s="1"/>
  <c r="D291" i="5"/>
  <c r="F11" i="23" s="1"/>
  <c r="D292" i="5"/>
  <c r="F12" i="23" s="1"/>
  <c r="D293" i="5"/>
  <c r="F13" i="23" s="1"/>
  <c r="D294" i="5"/>
  <c r="F14" i="23" s="1"/>
  <c r="D295" i="5"/>
  <c r="F15" i="23" s="1"/>
  <c r="B301" i="5"/>
  <c r="D283" i="5"/>
  <c r="F3" i="23" s="1"/>
  <c r="D284" i="5"/>
  <c r="F4" i="23" s="1"/>
  <c r="D285" i="5"/>
  <c r="F5" i="23" s="1"/>
  <c r="D286" i="5"/>
  <c r="F6" i="23" s="1"/>
  <c r="D297" i="5"/>
  <c r="F17" i="23" s="1"/>
  <c r="D298" i="5"/>
  <c r="F18" i="23" s="1"/>
  <c r="D299" i="5"/>
  <c r="F19" i="23" s="1"/>
  <c r="B233" i="5" l="1"/>
  <c r="R17" i="23"/>
  <c r="R18" i="23"/>
  <c r="R6" i="23"/>
  <c r="R4" i="23"/>
  <c r="R14" i="23"/>
  <c r="R12" i="23"/>
  <c r="R10" i="23"/>
  <c r="R8" i="23"/>
  <c r="R19" i="23"/>
  <c r="R5" i="23"/>
  <c r="R15" i="23"/>
  <c r="R13" i="23"/>
  <c r="R11" i="23"/>
  <c r="R9" i="23"/>
  <c r="R7" i="23"/>
  <c r="R3" i="23"/>
  <c r="B80" i="23"/>
  <c r="C296" i="5"/>
  <c r="D203" i="5"/>
  <c r="B203" i="5" s="1"/>
  <c r="B189" i="5" s="1"/>
  <c r="D301" i="5"/>
  <c r="C295" i="5"/>
  <c r="C294" i="5"/>
  <c r="C293" i="5"/>
  <c r="C292" i="5"/>
  <c r="C291" i="5"/>
  <c r="C290" i="5"/>
  <c r="C289" i="5"/>
  <c r="C288" i="5"/>
  <c r="C300" i="5"/>
  <c r="C299" i="5"/>
  <c r="C298" i="5"/>
  <c r="C297" i="5"/>
  <c r="C286" i="5"/>
  <c r="C285" i="5"/>
  <c r="C284" i="5"/>
  <c r="C283" i="5"/>
  <c r="C287" i="5"/>
  <c r="D189" i="5" l="1"/>
  <c r="L189" i="5"/>
  <c r="N189" i="5" s="1"/>
  <c r="R21" i="23"/>
  <c r="Z20" i="23"/>
  <c r="B393" i="23" s="1"/>
  <c r="Z19" i="23"/>
  <c r="B392" i="23" s="1"/>
  <c r="Z18" i="23"/>
  <c r="B391" i="23" s="1"/>
  <c r="Z17" i="23"/>
  <c r="B390" i="23" s="1"/>
  <c r="Z15" i="23"/>
  <c r="B388" i="23" s="1"/>
  <c r="Z14" i="23"/>
  <c r="B387" i="23" s="1"/>
  <c r="Z13" i="23"/>
  <c r="B386" i="23" s="1"/>
  <c r="Z12" i="23"/>
  <c r="B385" i="23" s="1"/>
  <c r="Z11" i="23"/>
  <c r="B384" i="23" s="1"/>
  <c r="Z10" i="23"/>
  <c r="B383" i="23" s="1"/>
  <c r="Z9" i="23"/>
  <c r="B382" i="23" s="1"/>
  <c r="Z8" i="23"/>
  <c r="B381" i="23" s="1"/>
  <c r="Z6" i="23"/>
  <c r="B379" i="23" s="1"/>
  <c r="Z5" i="23"/>
  <c r="B378" i="23" s="1"/>
  <c r="Z4" i="23"/>
  <c r="B377" i="23" s="1"/>
  <c r="J97" i="23"/>
  <c r="J96" i="23"/>
  <c r="J95" i="23"/>
  <c r="J94" i="23"/>
  <c r="J92" i="23"/>
  <c r="J91" i="23"/>
  <c r="J90" i="23"/>
  <c r="J88" i="23"/>
  <c r="J85" i="23"/>
  <c r="J84" i="23"/>
  <c r="J83" i="23"/>
  <c r="J82" i="23"/>
  <c r="J72" i="23"/>
  <c r="J71" i="23"/>
  <c r="J70" i="23"/>
  <c r="J69" i="23"/>
  <c r="J67" i="23"/>
  <c r="J66" i="23"/>
  <c r="J65" i="23"/>
  <c r="J63" i="23"/>
  <c r="J62" i="23"/>
  <c r="J60" i="23"/>
  <c r="J59" i="23"/>
  <c r="J57" i="23"/>
  <c r="J56" i="23"/>
  <c r="B302" i="23" l="1"/>
  <c r="B304" i="23"/>
  <c r="B306" i="23"/>
  <c r="B308" i="23"/>
  <c r="B310" i="23"/>
  <c r="B312" i="23"/>
  <c r="B314" i="23"/>
  <c r="B316" i="23"/>
  <c r="B318" i="23"/>
  <c r="Z3" i="23"/>
  <c r="B376" i="23" s="1"/>
  <c r="B301" i="23"/>
  <c r="B303" i="23"/>
  <c r="X7" i="23"/>
  <c r="Z7" i="23" s="1"/>
  <c r="B380" i="23" s="1"/>
  <c r="B305" i="23"/>
  <c r="B307" i="23"/>
  <c r="B309" i="23"/>
  <c r="B311" i="23"/>
  <c r="B313" i="23"/>
  <c r="B315" i="23"/>
  <c r="B317" i="23"/>
  <c r="B21" i="23"/>
  <c r="J55" i="23"/>
  <c r="J58" i="23"/>
  <c r="J61" i="23"/>
  <c r="J64" i="23"/>
  <c r="J89" i="23"/>
  <c r="J68" i="23"/>
  <c r="J80" i="23"/>
  <c r="J81" i="23"/>
  <c r="J86" i="23"/>
  <c r="J87" i="23"/>
  <c r="C3" i="23" l="1"/>
  <c r="B330" i="23"/>
  <c r="B319" i="23"/>
  <c r="C19" i="23"/>
  <c r="C13" i="23"/>
  <c r="C11" i="23"/>
  <c r="C7" i="23"/>
  <c r="C5" i="23"/>
  <c r="C20" i="23"/>
  <c r="C18" i="23"/>
  <c r="C14" i="23"/>
  <c r="C8" i="23"/>
  <c r="C6" i="23"/>
  <c r="C16" i="23"/>
  <c r="C12" i="23"/>
  <c r="C10" i="23"/>
  <c r="C4" i="23"/>
  <c r="C17" i="23"/>
  <c r="C15" i="23"/>
  <c r="C9" i="23"/>
  <c r="M330" i="23" l="1"/>
  <c r="Q330" i="23"/>
  <c r="N330" i="23"/>
  <c r="R330" i="23"/>
  <c r="O330" i="23"/>
  <c r="L330" i="23"/>
  <c r="P330" i="23"/>
  <c r="P188" i="5"/>
  <c r="R188" i="5" s="1"/>
  <c r="L270" i="5" l="1"/>
  <c r="L254" i="5"/>
  <c r="L246" i="5"/>
  <c r="L262" i="5"/>
  <c r="L272" i="5"/>
  <c r="L269" i="5"/>
  <c r="L238" i="5"/>
  <c r="L248" i="5"/>
  <c r="L240" i="5"/>
  <c r="L256" i="5"/>
  <c r="L264" i="5"/>
  <c r="AU330" i="23"/>
  <c r="AK330" i="23"/>
  <c r="BA330" i="23"/>
  <c r="AQ330" i="23"/>
  <c r="AZ330" i="23"/>
  <c r="AP330" i="23"/>
  <c r="AY330" i="23"/>
  <c r="AO330" i="23"/>
  <c r="AN330" i="23"/>
  <c r="AX330" i="23"/>
  <c r="AW330" i="23"/>
  <c r="AM330" i="23"/>
  <c r="AV330" i="23"/>
  <c r="AL330" i="23"/>
  <c r="L266" i="5"/>
  <c r="L265" i="5"/>
  <c r="L252" i="5"/>
  <c r="L244" i="5"/>
  <c r="L260" i="5"/>
  <c r="L268" i="5"/>
  <c r="L250" i="5"/>
  <c r="L242" i="5"/>
  <c r="L258" i="5"/>
  <c r="L267" i="5"/>
  <c r="L271" i="5"/>
  <c r="L239" i="5"/>
  <c r="L253" i="5"/>
  <c r="L251" i="5"/>
  <c r="L249" i="5"/>
  <c r="L241" i="5"/>
  <c r="L263" i="5"/>
  <c r="L261" i="5"/>
  <c r="L259" i="5"/>
  <c r="L257" i="5"/>
  <c r="L255" i="5"/>
  <c r="L247" i="5"/>
  <c r="L245" i="5"/>
  <c r="L243" i="5"/>
  <c r="M259" i="5"/>
  <c r="M242" i="5"/>
  <c r="M252" i="5"/>
  <c r="N242" i="5"/>
  <c r="N252" i="5"/>
  <c r="N259" i="5"/>
  <c r="I264" i="5"/>
  <c r="I265" i="5"/>
  <c r="I267" i="5"/>
  <c r="I268" i="5"/>
  <c r="I269" i="5"/>
  <c r="J270" i="5"/>
  <c r="I271" i="5"/>
  <c r="I256" i="5"/>
  <c r="I257" i="5"/>
  <c r="I259" i="5"/>
  <c r="I260" i="5"/>
  <c r="I261" i="5"/>
  <c r="I263" i="5"/>
  <c r="I239" i="5"/>
  <c r="I241" i="5"/>
  <c r="I243" i="5"/>
  <c r="I244" i="5"/>
  <c r="I245" i="5"/>
  <c r="I247" i="5"/>
  <c r="I248" i="5"/>
  <c r="I249" i="5"/>
  <c r="I251" i="5"/>
  <c r="I252" i="5"/>
  <c r="I253" i="5"/>
  <c r="I255" i="5"/>
  <c r="J266" i="5" l="1"/>
  <c r="J254" i="5"/>
  <c r="N262" i="5"/>
  <c r="J246" i="5"/>
  <c r="J250" i="5"/>
  <c r="J242" i="5"/>
  <c r="N258" i="5"/>
  <c r="J272" i="5"/>
  <c r="C202" i="5"/>
  <c r="D213" i="5" s="1"/>
  <c r="L273" i="5"/>
  <c r="K273" i="5"/>
  <c r="N238" i="5"/>
  <c r="M238" i="5"/>
  <c r="I240" i="5"/>
  <c r="M240" i="5"/>
  <c r="G273" i="5"/>
  <c r="M270" i="5"/>
  <c r="M266" i="5"/>
  <c r="M262" i="5"/>
  <c r="M258" i="5"/>
  <c r="M254" i="5"/>
  <c r="M250" i="5"/>
  <c r="M246" i="5"/>
  <c r="N241" i="5"/>
  <c r="M269" i="5"/>
  <c r="M265" i="5"/>
  <c r="M261" i="5"/>
  <c r="M257" i="5"/>
  <c r="M253" i="5"/>
  <c r="M249" i="5"/>
  <c r="M245" i="5"/>
  <c r="N240" i="5"/>
  <c r="N244" i="5"/>
  <c r="N248" i="5"/>
  <c r="N256" i="5"/>
  <c r="N260" i="5"/>
  <c r="N264" i="5"/>
  <c r="N268" i="5"/>
  <c r="M239" i="5"/>
  <c r="N243" i="5"/>
  <c r="N247" i="5"/>
  <c r="N251" i="5"/>
  <c r="N255" i="5"/>
  <c r="N263" i="5"/>
  <c r="N267" i="5"/>
  <c r="N271" i="5"/>
  <c r="M272" i="5"/>
  <c r="M268" i="5"/>
  <c r="M264" i="5"/>
  <c r="M260" i="5"/>
  <c r="M256" i="5"/>
  <c r="M248" i="5"/>
  <c r="M244" i="5"/>
  <c r="N239" i="5"/>
  <c r="M271" i="5"/>
  <c r="M267" i="5"/>
  <c r="M263" i="5"/>
  <c r="M255" i="5"/>
  <c r="M251" i="5"/>
  <c r="M247" i="5"/>
  <c r="M243" i="5"/>
  <c r="N272" i="5"/>
  <c r="N246" i="5"/>
  <c r="N250" i="5"/>
  <c r="N254" i="5"/>
  <c r="N266" i="5"/>
  <c r="N270" i="5"/>
  <c r="M241" i="5"/>
  <c r="N245" i="5"/>
  <c r="N249" i="5"/>
  <c r="N253" i="5"/>
  <c r="N257" i="5"/>
  <c r="N261" i="5"/>
  <c r="N265" i="5"/>
  <c r="N269" i="5"/>
  <c r="J262" i="5"/>
  <c r="J258" i="5"/>
  <c r="S263" i="5"/>
  <c r="S240" i="5"/>
  <c r="S242" i="5"/>
  <c r="S244" i="5"/>
  <c r="S246" i="5"/>
  <c r="S248" i="5"/>
  <c r="S250" i="5"/>
  <c r="S252" i="5"/>
  <c r="S254" i="5"/>
  <c r="S256" i="5"/>
  <c r="S258" i="5"/>
  <c r="S260" i="5"/>
  <c r="S262" i="5"/>
  <c r="S265" i="5"/>
  <c r="S267" i="5"/>
  <c r="S269" i="5"/>
  <c r="S271" i="5"/>
  <c r="S238" i="5"/>
  <c r="S239" i="5"/>
  <c r="S241" i="5"/>
  <c r="S243" i="5"/>
  <c r="S245" i="5"/>
  <c r="S247" i="5"/>
  <c r="S249" i="5"/>
  <c r="S251" i="5"/>
  <c r="S253" i="5"/>
  <c r="S255" i="5"/>
  <c r="S257" i="5"/>
  <c r="S259" i="5"/>
  <c r="S261" i="5"/>
  <c r="S264" i="5"/>
  <c r="S266" i="5"/>
  <c r="S268" i="5"/>
  <c r="S270" i="5"/>
  <c r="S272" i="5"/>
  <c r="H273" i="5"/>
  <c r="J239" i="5"/>
  <c r="J241" i="5"/>
  <c r="J243" i="5"/>
  <c r="J245" i="5"/>
  <c r="J247" i="5"/>
  <c r="J249" i="5"/>
  <c r="J251" i="5"/>
  <c r="J253" i="5"/>
  <c r="J255" i="5"/>
  <c r="J257" i="5"/>
  <c r="J259" i="5"/>
  <c r="J261" i="5"/>
  <c r="J263" i="5"/>
  <c r="J265" i="5"/>
  <c r="J267" i="5"/>
  <c r="J269" i="5"/>
  <c r="J271" i="5"/>
  <c r="I238" i="5"/>
  <c r="I266" i="5"/>
  <c r="I270" i="5"/>
  <c r="I272" i="5"/>
  <c r="I258" i="5"/>
  <c r="I262" i="5"/>
  <c r="I242" i="5"/>
  <c r="I246" i="5"/>
  <c r="I250" i="5"/>
  <c r="I254" i="5"/>
  <c r="J240" i="5"/>
  <c r="J244" i="5"/>
  <c r="J248" i="5"/>
  <c r="J252" i="5"/>
  <c r="J256" i="5"/>
  <c r="J260" i="5"/>
  <c r="J264" i="5"/>
  <c r="J268" i="5"/>
  <c r="J238" i="5"/>
  <c r="D273" i="5"/>
  <c r="D228" i="5" l="1"/>
  <c r="E16" i="23" s="1"/>
  <c r="B264" i="23" s="1"/>
  <c r="D219" i="5"/>
  <c r="B202" i="5"/>
  <c r="C273" i="5" s="1"/>
  <c r="N273" i="5"/>
  <c r="M273" i="5"/>
  <c r="J273" i="5"/>
  <c r="I273" i="5"/>
  <c r="D231" i="5"/>
  <c r="E19" i="23" s="1"/>
  <c r="B267" i="23" s="1"/>
  <c r="D229" i="5"/>
  <c r="E17" i="23" s="1"/>
  <c r="B265" i="23" s="1"/>
  <c r="D223" i="5"/>
  <c r="E11" i="23" s="1"/>
  <c r="B259" i="23" s="1"/>
  <c r="D218" i="5"/>
  <c r="E6" i="23" s="1"/>
  <c r="B254" i="23" s="1"/>
  <c r="D216" i="5"/>
  <c r="E4" i="23" s="1"/>
  <c r="B252" i="23" s="1"/>
  <c r="D232" i="5"/>
  <c r="E20" i="23" s="1"/>
  <c r="B268" i="23" s="1"/>
  <c r="D230" i="5"/>
  <c r="E18" i="23" s="1"/>
  <c r="B266" i="23" s="1"/>
  <c r="D224" i="5"/>
  <c r="E12" i="23" s="1"/>
  <c r="B260" i="23" s="1"/>
  <c r="D222" i="5"/>
  <c r="E10" i="23" s="1"/>
  <c r="B258" i="23" s="1"/>
  <c r="D217" i="5"/>
  <c r="E5" i="23" s="1"/>
  <c r="B253" i="23" s="1"/>
  <c r="D227" i="5"/>
  <c r="E15" i="23" s="1"/>
  <c r="B263" i="23" s="1"/>
  <c r="C215" i="5"/>
  <c r="D215" i="5"/>
  <c r="E3" i="23" s="1"/>
  <c r="P3" i="23" s="1"/>
  <c r="D221" i="5"/>
  <c r="E9" i="23" s="1"/>
  <c r="B257" i="23" s="1"/>
  <c r="E7" i="23"/>
  <c r="D220" i="5"/>
  <c r="E8" i="23" s="1"/>
  <c r="B256" i="23" s="1"/>
  <c r="D225" i="5"/>
  <c r="E13" i="23" s="1"/>
  <c r="B261" i="23" s="1"/>
  <c r="D226" i="5"/>
  <c r="E14" i="23" s="1"/>
  <c r="B262" i="23" s="1"/>
  <c r="B255" i="23" l="1"/>
  <c r="R255" i="23" s="1"/>
  <c r="B59" i="23"/>
  <c r="Q262" i="23"/>
  <c r="P262" i="23"/>
  <c r="O262" i="23"/>
  <c r="N262" i="23"/>
  <c r="M262" i="23"/>
  <c r="L262" i="23"/>
  <c r="R262" i="23"/>
  <c r="M264" i="23"/>
  <c r="Q264" i="23"/>
  <c r="P264" i="23"/>
  <c r="R264" i="23"/>
  <c r="N264" i="23"/>
  <c r="O264" i="23"/>
  <c r="L264" i="23"/>
  <c r="B251" i="23"/>
  <c r="N263" i="23"/>
  <c r="M263" i="23"/>
  <c r="L263" i="23"/>
  <c r="R263" i="23"/>
  <c r="Q263" i="23"/>
  <c r="P263" i="23"/>
  <c r="O263" i="23"/>
  <c r="N258" i="23"/>
  <c r="O258" i="23"/>
  <c r="L258" i="23"/>
  <c r="Q258" i="23"/>
  <c r="M258" i="23"/>
  <c r="R258" i="23"/>
  <c r="P258" i="23"/>
  <c r="M266" i="23"/>
  <c r="L266" i="23"/>
  <c r="R266" i="23"/>
  <c r="Q266" i="23"/>
  <c r="P266" i="23"/>
  <c r="O266" i="23"/>
  <c r="N266" i="23"/>
  <c r="L252" i="23"/>
  <c r="Q252" i="23"/>
  <c r="P252" i="23"/>
  <c r="R252" i="23"/>
  <c r="M252" i="23"/>
  <c r="O252" i="23"/>
  <c r="N252" i="23"/>
  <c r="N259" i="23"/>
  <c r="M259" i="23"/>
  <c r="L259" i="23"/>
  <c r="R259" i="23"/>
  <c r="Q259" i="23"/>
  <c r="P259" i="23"/>
  <c r="O259" i="23"/>
  <c r="N267" i="23"/>
  <c r="M267" i="23"/>
  <c r="L267" i="23"/>
  <c r="R267" i="23"/>
  <c r="Q267" i="23"/>
  <c r="P267" i="23"/>
  <c r="O267" i="23"/>
  <c r="M256" i="23"/>
  <c r="Q256" i="23"/>
  <c r="N256" i="23"/>
  <c r="R256" i="23"/>
  <c r="L256" i="23"/>
  <c r="O256" i="23"/>
  <c r="P256" i="23"/>
  <c r="P261" i="23"/>
  <c r="O261" i="23"/>
  <c r="N261" i="23"/>
  <c r="M261" i="23"/>
  <c r="L261" i="23"/>
  <c r="R261" i="23"/>
  <c r="Q261" i="23"/>
  <c r="Q257" i="23"/>
  <c r="P257" i="23"/>
  <c r="N257" i="23"/>
  <c r="M257" i="23"/>
  <c r="R257" i="23"/>
  <c r="O257" i="23"/>
  <c r="L257" i="23"/>
  <c r="Q253" i="23"/>
  <c r="P253" i="23"/>
  <c r="N253" i="23"/>
  <c r="M253" i="23"/>
  <c r="R253" i="23"/>
  <c r="O253" i="23"/>
  <c r="L253" i="23"/>
  <c r="M260" i="23"/>
  <c r="L260" i="23"/>
  <c r="R260" i="23"/>
  <c r="Q260" i="23"/>
  <c r="P260" i="23"/>
  <c r="O260" i="23"/>
  <c r="N260" i="23"/>
  <c r="O268" i="23"/>
  <c r="N268" i="23"/>
  <c r="M268" i="23"/>
  <c r="L268" i="23"/>
  <c r="R268" i="23"/>
  <c r="Q268" i="23"/>
  <c r="P268" i="23"/>
  <c r="M254" i="23"/>
  <c r="R254" i="23"/>
  <c r="P254" i="23"/>
  <c r="Q254" i="23"/>
  <c r="N254" i="23"/>
  <c r="O254" i="23"/>
  <c r="L254" i="23"/>
  <c r="O265" i="23"/>
  <c r="L265" i="23"/>
  <c r="Q265" i="23"/>
  <c r="P265" i="23"/>
  <c r="N265" i="23"/>
  <c r="M265" i="23"/>
  <c r="R265" i="23"/>
  <c r="M16" i="23"/>
  <c r="P16" i="23"/>
  <c r="S16" i="23" s="1"/>
  <c r="M18" i="23"/>
  <c r="P18" i="23"/>
  <c r="S18" i="23" s="1"/>
  <c r="P8" i="23"/>
  <c r="S8" i="23" s="1"/>
  <c r="M8" i="23"/>
  <c r="P10" i="23"/>
  <c r="S10" i="23" s="1"/>
  <c r="M10" i="23"/>
  <c r="P19" i="23"/>
  <c r="S19" i="23" s="1"/>
  <c r="M19" i="23"/>
  <c r="M9" i="23"/>
  <c r="P9" i="23"/>
  <c r="S9" i="23" s="1"/>
  <c r="P20" i="23"/>
  <c r="S20" i="23" s="1"/>
  <c r="M20" i="23"/>
  <c r="S3" i="23"/>
  <c r="P6" i="23"/>
  <c r="S6" i="23" s="1"/>
  <c r="M6" i="23"/>
  <c r="P15" i="23"/>
  <c r="S15" i="23" s="1"/>
  <c r="M15" i="23"/>
  <c r="M11" i="23"/>
  <c r="P11" i="23"/>
  <c r="S11" i="23" s="1"/>
  <c r="P7" i="23"/>
  <c r="S7" i="23" s="1"/>
  <c r="M7" i="23"/>
  <c r="P12" i="23"/>
  <c r="S12" i="23" s="1"/>
  <c r="M12" i="23"/>
  <c r="P4" i="23"/>
  <c r="S4" i="23" s="1"/>
  <c r="M4" i="23"/>
  <c r="M14" i="23"/>
  <c r="P14" i="23"/>
  <c r="S14" i="23" s="1"/>
  <c r="P13" i="23"/>
  <c r="S13" i="23" s="1"/>
  <c r="M13" i="23"/>
  <c r="M5" i="23"/>
  <c r="P5" i="23"/>
  <c r="S5" i="23" s="1"/>
  <c r="M17" i="23"/>
  <c r="P17" i="23"/>
  <c r="S17" i="23" s="1"/>
  <c r="B188" i="5"/>
  <c r="B65" i="23"/>
  <c r="B61" i="23"/>
  <c r="B57" i="23"/>
  <c r="B64" i="23"/>
  <c r="B72" i="23"/>
  <c r="B58" i="23"/>
  <c r="B69" i="23"/>
  <c r="B66" i="23"/>
  <c r="B60" i="23"/>
  <c r="B68" i="23"/>
  <c r="B55" i="23"/>
  <c r="E21" i="23"/>
  <c r="B67" i="23"/>
  <c r="B62" i="23"/>
  <c r="B70" i="23"/>
  <c r="B56" i="23"/>
  <c r="B63" i="23"/>
  <c r="B71" i="23"/>
  <c r="C232" i="5"/>
  <c r="C219" i="5"/>
  <c r="X16" i="23" s="1"/>
  <c r="C226" i="5"/>
  <c r="C217" i="5"/>
  <c r="C221" i="5"/>
  <c r="C224" i="5"/>
  <c r="D233" i="5"/>
  <c r="C223" i="5"/>
  <c r="C230" i="5"/>
  <c r="C228" i="5"/>
  <c r="C218" i="5"/>
  <c r="C220" i="5"/>
  <c r="C225" i="5"/>
  <c r="C227" i="5"/>
  <c r="C216" i="5"/>
  <c r="C222" i="5"/>
  <c r="C229" i="5"/>
  <c r="C231" i="5"/>
  <c r="P255" i="23" l="1"/>
  <c r="M255" i="23"/>
  <c r="AL255" i="23" s="1"/>
  <c r="L255" i="23"/>
  <c r="AU255" i="23" s="1"/>
  <c r="O255" i="23"/>
  <c r="AN255" i="23" s="1"/>
  <c r="Q255" i="23"/>
  <c r="AZ255" i="23" s="1"/>
  <c r="N255" i="23"/>
  <c r="D188" i="5"/>
  <c r="D196" i="5" s="1"/>
  <c r="L188" i="5"/>
  <c r="N188" i="5" s="1"/>
  <c r="Z16" i="23"/>
  <c r="X21" i="23"/>
  <c r="Z21" i="23" s="1"/>
  <c r="B339" i="23"/>
  <c r="P21" i="23"/>
  <c r="AL265" i="23"/>
  <c r="AV265" i="23"/>
  <c r="AY265" i="23"/>
  <c r="AO265" i="23"/>
  <c r="AU265" i="23"/>
  <c r="S265" i="23"/>
  <c r="AK265" i="23"/>
  <c r="S254" i="23"/>
  <c r="AU254" i="23"/>
  <c r="AK254" i="23"/>
  <c r="AW254" i="23"/>
  <c r="AM254" i="23"/>
  <c r="AO254" i="23"/>
  <c r="AY254" i="23"/>
  <c r="AV254" i="23"/>
  <c r="AL254" i="23"/>
  <c r="AZ268" i="23"/>
  <c r="AP268" i="23"/>
  <c r="AU268" i="23"/>
  <c r="AK268" i="23"/>
  <c r="S268" i="23"/>
  <c r="AM268" i="23"/>
  <c r="AW268" i="23"/>
  <c r="AW260" i="23"/>
  <c r="AM260" i="23"/>
  <c r="AY260" i="23"/>
  <c r="AO260" i="23"/>
  <c r="AQ260" i="23"/>
  <c r="BA260" i="23"/>
  <c r="AV260" i="23"/>
  <c r="AL260" i="23"/>
  <c r="AX253" i="23"/>
  <c r="AN253" i="23"/>
  <c r="AL253" i="23"/>
  <c r="AV253" i="23"/>
  <c r="AY253" i="23"/>
  <c r="AO253" i="23"/>
  <c r="S257" i="23"/>
  <c r="AK257" i="23"/>
  <c r="AU257" i="23"/>
  <c r="BA257" i="23"/>
  <c r="AQ257" i="23"/>
  <c r="AM257" i="23"/>
  <c r="AW257" i="23"/>
  <c r="AZ257" i="23"/>
  <c r="AP257" i="23"/>
  <c r="AP261" i="23"/>
  <c r="AZ261" i="23"/>
  <c r="AU261" i="23"/>
  <c r="S261" i="23"/>
  <c r="AK261" i="23"/>
  <c r="AM261" i="23"/>
  <c r="AW261" i="23"/>
  <c r="AY261" i="23"/>
  <c r="AO261" i="23"/>
  <c r="AX256" i="23"/>
  <c r="AN256" i="23"/>
  <c r="AQ256" i="23"/>
  <c r="BA256" i="23"/>
  <c r="AZ256" i="23"/>
  <c r="AP256" i="23"/>
  <c r="AN267" i="23"/>
  <c r="AX267" i="23"/>
  <c r="AP267" i="23"/>
  <c r="AZ267" i="23"/>
  <c r="AK267" i="23"/>
  <c r="S267" i="23"/>
  <c r="AU267" i="23"/>
  <c r="AM267" i="23"/>
  <c r="AW267" i="23"/>
  <c r="AY259" i="23"/>
  <c r="AO259" i="23"/>
  <c r="AQ259" i="23"/>
  <c r="BA259" i="23"/>
  <c r="AL259" i="23"/>
  <c r="AV259" i="23"/>
  <c r="AW252" i="23"/>
  <c r="AM252" i="23"/>
  <c r="AL252" i="23"/>
  <c r="AV252" i="23"/>
  <c r="AO252" i="23"/>
  <c r="AY252" i="23"/>
  <c r="AK252" i="23"/>
  <c r="S252" i="23"/>
  <c r="AU252" i="23"/>
  <c r="AN266" i="23"/>
  <c r="AX266" i="23"/>
  <c r="AP266" i="23"/>
  <c r="AZ266" i="23"/>
  <c r="AU266" i="23"/>
  <c r="AK266" i="23"/>
  <c r="S266" i="23"/>
  <c r="AO258" i="23"/>
  <c r="AY258" i="23"/>
  <c r="AV258" i="23"/>
  <c r="AL258" i="23"/>
  <c r="AU258" i="23"/>
  <c r="AK258" i="23"/>
  <c r="S258" i="23"/>
  <c r="AM258" i="23"/>
  <c r="AW258" i="23"/>
  <c r="AY263" i="23"/>
  <c r="AO263" i="23"/>
  <c r="BA263" i="23"/>
  <c r="AQ263" i="23"/>
  <c r="AV263" i="23"/>
  <c r="AL263" i="23"/>
  <c r="N251" i="23"/>
  <c r="O251" i="23"/>
  <c r="L251" i="23"/>
  <c r="M251" i="23"/>
  <c r="P251" i="23"/>
  <c r="Q251" i="23"/>
  <c r="R251" i="23"/>
  <c r="B269" i="23"/>
  <c r="AU264" i="23"/>
  <c r="AK264" i="23"/>
  <c r="S264" i="23"/>
  <c r="AW264" i="23"/>
  <c r="AM264" i="23"/>
  <c r="AY264" i="23"/>
  <c r="AO264" i="23"/>
  <c r="AL264" i="23"/>
  <c r="AV264" i="23"/>
  <c r="AU262" i="23"/>
  <c r="AK262" i="23"/>
  <c r="S262" i="23"/>
  <c r="AW262" i="23"/>
  <c r="AM262" i="23"/>
  <c r="AY262" i="23"/>
  <c r="AO262" i="23"/>
  <c r="BA265" i="23"/>
  <c r="AQ265" i="23"/>
  <c r="AW265" i="23"/>
  <c r="AM265" i="23"/>
  <c r="AP265" i="23"/>
  <c r="AZ265" i="23"/>
  <c r="AX265" i="23"/>
  <c r="AN265" i="23"/>
  <c r="AN254" i="23"/>
  <c r="AX254" i="23"/>
  <c r="AP254" i="23"/>
  <c r="AZ254" i="23"/>
  <c r="AQ254" i="23"/>
  <c r="BA254" i="23"/>
  <c r="AO268" i="23"/>
  <c r="AY268" i="23"/>
  <c r="AQ268" i="23"/>
  <c r="BA268" i="23"/>
  <c r="AV268" i="23"/>
  <c r="AL268" i="23"/>
  <c r="AX268" i="23"/>
  <c r="AN268" i="23"/>
  <c r="AX260" i="23"/>
  <c r="AN260" i="23"/>
  <c r="AZ260" i="23"/>
  <c r="AP260" i="23"/>
  <c r="AK260" i="23"/>
  <c r="AU260" i="23"/>
  <c r="S260" i="23"/>
  <c r="S253" i="23"/>
  <c r="AK253" i="23"/>
  <c r="AU253" i="23"/>
  <c r="AQ253" i="23"/>
  <c r="BA253" i="23"/>
  <c r="AW253" i="23"/>
  <c r="AM253" i="23"/>
  <c r="AZ253" i="23"/>
  <c r="AP253" i="23"/>
  <c r="AX257" i="23"/>
  <c r="AN257" i="23"/>
  <c r="AL257" i="23"/>
  <c r="AV257" i="23"/>
  <c r="AY257" i="23"/>
  <c r="AO257" i="23"/>
  <c r="AY255" i="23"/>
  <c r="AO255" i="23"/>
  <c r="AQ255" i="23"/>
  <c r="BA255" i="23"/>
  <c r="AQ261" i="23"/>
  <c r="BA261" i="23"/>
  <c r="AL261" i="23"/>
  <c r="AV261" i="23"/>
  <c r="AN261" i="23"/>
  <c r="AX261" i="23"/>
  <c r="AO256" i="23"/>
  <c r="AY256" i="23"/>
  <c r="AK256" i="23"/>
  <c r="S256" i="23"/>
  <c r="AU256" i="23"/>
  <c r="AM256" i="23"/>
  <c r="AW256" i="23"/>
  <c r="AL256" i="23"/>
  <c r="AV256" i="23"/>
  <c r="AY267" i="23"/>
  <c r="AO267" i="23"/>
  <c r="AQ267" i="23"/>
  <c r="BA267" i="23"/>
  <c r="AV267" i="23"/>
  <c r="AL267" i="23"/>
  <c r="AX259" i="23"/>
  <c r="AN259" i="23"/>
  <c r="AZ259" i="23"/>
  <c r="AP259" i="23"/>
  <c r="S259" i="23"/>
  <c r="AU259" i="23"/>
  <c r="AK259" i="23"/>
  <c r="AM259" i="23"/>
  <c r="AW259" i="23"/>
  <c r="AN252" i="23"/>
  <c r="AX252" i="23"/>
  <c r="AQ252" i="23"/>
  <c r="BA252" i="23"/>
  <c r="AZ252" i="23"/>
  <c r="AP252" i="23"/>
  <c r="AM266" i="23"/>
  <c r="AW266" i="23"/>
  <c r="AO266" i="23"/>
  <c r="AY266" i="23"/>
  <c r="BA266" i="23"/>
  <c r="AQ266" i="23"/>
  <c r="AL266" i="23"/>
  <c r="AV266" i="23"/>
  <c r="BA258" i="23"/>
  <c r="AQ258" i="23"/>
  <c r="AP258" i="23"/>
  <c r="AZ258" i="23"/>
  <c r="AN258" i="23"/>
  <c r="AX258" i="23"/>
  <c r="AN263" i="23"/>
  <c r="AX263" i="23"/>
  <c r="AZ263" i="23"/>
  <c r="AP263" i="23"/>
  <c r="S263" i="23"/>
  <c r="AK263" i="23"/>
  <c r="AU263" i="23"/>
  <c r="AW263" i="23"/>
  <c r="AM263" i="23"/>
  <c r="AN264" i="23"/>
  <c r="AX264" i="23"/>
  <c r="AQ264" i="23"/>
  <c r="BA264" i="23"/>
  <c r="AZ264" i="23"/>
  <c r="AP264" i="23"/>
  <c r="BA262" i="23"/>
  <c r="AQ262" i="23"/>
  <c r="AV262" i="23"/>
  <c r="AL262" i="23"/>
  <c r="AX262" i="23"/>
  <c r="AN262" i="23"/>
  <c r="AP262" i="23"/>
  <c r="AZ262" i="23"/>
  <c r="S21" i="23"/>
  <c r="P71" i="23"/>
  <c r="L71" i="23"/>
  <c r="O71" i="23"/>
  <c r="R71" i="23"/>
  <c r="N71" i="23"/>
  <c r="Q71" i="23"/>
  <c r="M71" i="23"/>
  <c r="R63" i="23"/>
  <c r="N63" i="23"/>
  <c r="Q63" i="23"/>
  <c r="M63" i="23"/>
  <c r="P63" i="23"/>
  <c r="L63" i="23"/>
  <c r="O63" i="23"/>
  <c r="Q56" i="23"/>
  <c r="M56" i="23"/>
  <c r="P56" i="23"/>
  <c r="L56" i="23"/>
  <c r="O56" i="23"/>
  <c r="N56" i="23"/>
  <c r="R56" i="23"/>
  <c r="O70" i="23"/>
  <c r="R70" i="23"/>
  <c r="N70" i="23"/>
  <c r="Q70" i="23"/>
  <c r="M70" i="23"/>
  <c r="P70" i="23"/>
  <c r="L70" i="23"/>
  <c r="Q62" i="23"/>
  <c r="M62" i="23"/>
  <c r="P62" i="23"/>
  <c r="L62" i="23"/>
  <c r="O62" i="23"/>
  <c r="R62" i="23"/>
  <c r="N62" i="23"/>
  <c r="O67" i="23"/>
  <c r="R67" i="23"/>
  <c r="N67" i="23"/>
  <c r="Q67" i="23"/>
  <c r="M67" i="23"/>
  <c r="P67" i="23"/>
  <c r="L67" i="23"/>
  <c r="R55" i="23"/>
  <c r="M55" i="23"/>
  <c r="N55" i="23"/>
  <c r="B73" i="23"/>
  <c r="Q55" i="23"/>
  <c r="O55" i="23"/>
  <c r="L55" i="23"/>
  <c r="P55" i="23"/>
  <c r="R68" i="23"/>
  <c r="L68" i="23"/>
  <c r="M68" i="23"/>
  <c r="Q68" i="23"/>
  <c r="O68" i="23"/>
  <c r="P68" i="23"/>
  <c r="N68" i="23"/>
  <c r="P60" i="23"/>
  <c r="L60" i="23"/>
  <c r="O60" i="23"/>
  <c r="R60" i="23"/>
  <c r="N60" i="23"/>
  <c r="Q60" i="23"/>
  <c r="M60" i="23"/>
  <c r="P66" i="23"/>
  <c r="L66" i="23"/>
  <c r="O66" i="23"/>
  <c r="R66" i="23"/>
  <c r="N66" i="23"/>
  <c r="Q66" i="23"/>
  <c r="M66" i="23"/>
  <c r="R69" i="23"/>
  <c r="N69" i="23"/>
  <c r="Q69" i="23"/>
  <c r="M69" i="23"/>
  <c r="P69" i="23"/>
  <c r="L69" i="23"/>
  <c r="O69" i="23"/>
  <c r="L58" i="23"/>
  <c r="O58" i="23"/>
  <c r="N58" i="23"/>
  <c r="M58" i="23"/>
  <c r="R58" i="23"/>
  <c r="Q58" i="23"/>
  <c r="P58" i="23"/>
  <c r="Q72" i="23"/>
  <c r="M72" i="23"/>
  <c r="P72" i="23"/>
  <c r="L72" i="23"/>
  <c r="R72" i="23"/>
  <c r="O72" i="23"/>
  <c r="N72" i="23"/>
  <c r="R64" i="23"/>
  <c r="N64" i="23"/>
  <c r="M64" i="23"/>
  <c r="Q64" i="23"/>
  <c r="P64" i="23"/>
  <c r="O64" i="23"/>
  <c r="L64" i="23"/>
  <c r="P57" i="23"/>
  <c r="L57" i="23"/>
  <c r="O57" i="23"/>
  <c r="R57" i="23"/>
  <c r="N57" i="23"/>
  <c r="Q57" i="23"/>
  <c r="M57" i="23"/>
  <c r="Q61" i="23"/>
  <c r="M61" i="23"/>
  <c r="L61" i="23"/>
  <c r="P61" i="23"/>
  <c r="R61" i="23"/>
  <c r="O61" i="23"/>
  <c r="N61" i="23"/>
  <c r="Q59" i="23"/>
  <c r="M59" i="23"/>
  <c r="P59" i="23"/>
  <c r="L59" i="23"/>
  <c r="O59" i="23"/>
  <c r="R59" i="23"/>
  <c r="N59" i="23"/>
  <c r="O65" i="23"/>
  <c r="R65" i="23"/>
  <c r="N65" i="23"/>
  <c r="Q65" i="23"/>
  <c r="M65" i="23"/>
  <c r="P65" i="23"/>
  <c r="L65" i="23"/>
  <c r="AV255" i="23" l="1"/>
  <c r="AK255" i="23"/>
  <c r="AX255" i="23"/>
  <c r="AP255" i="23"/>
  <c r="S255" i="23"/>
  <c r="AM255" i="23"/>
  <c r="AW255" i="23"/>
  <c r="B389" i="23"/>
  <c r="B394" i="23" s="1"/>
  <c r="P339" i="23"/>
  <c r="N339" i="23"/>
  <c r="M339" i="23"/>
  <c r="Q339" i="23"/>
  <c r="B344" i="23"/>
  <c r="R339" i="23"/>
  <c r="O339" i="23"/>
  <c r="L339" i="23"/>
  <c r="AO58" i="23"/>
  <c r="BB259" i="23"/>
  <c r="AR256" i="23"/>
  <c r="AS256" i="23" s="1"/>
  <c r="BB260" i="23"/>
  <c r="BB263" i="23"/>
  <c r="AR263" i="23"/>
  <c r="AS263" i="23" s="1"/>
  <c r="AR259" i="23"/>
  <c r="AS259" i="23" s="1"/>
  <c r="AR253" i="23"/>
  <c r="AS253" i="23" s="1"/>
  <c r="AR260" i="23"/>
  <c r="AS260" i="23" s="1"/>
  <c r="AR262" i="23"/>
  <c r="AS262" i="23" s="1"/>
  <c r="BB264" i="23"/>
  <c r="AQ251" i="23"/>
  <c r="BA251" i="23"/>
  <c r="R269" i="23"/>
  <c r="AO251" i="23"/>
  <c r="AY251" i="23"/>
  <c r="P269" i="23"/>
  <c r="AU251" i="23"/>
  <c r="AK251" i="23"/>
  <c r="S251" i="23"/>
  <c r="L269" i="23"/>
  <c r="AW251" i="23"/>
  <c r="AM251" i="23"/>
  <c r="N269" i="23"/>
  <c r="AR258" i="23"/>
  <c r="AS258" i="23" s="1"/>
  <c r="BB266" i="23"/>
  <c r="BB267" i="23"/>
  <c r="AR267" i="23"/>
  <c r="AS267" i="23" s="1"/>
  <c r="BB257" i="23"/>
  <c r="AR268" i="23"/>
  <c r="AS268" i="23" s="1"/>
  <c r="AR254" i="23"/>
  <c r="AS254" i="23" s="1"/>
  <c r="BB256" i="23"/>
  <c r="BB253" i="23"/>
  <c r="BB262" i="23"/>
  <c r="AR264" i="23"/>
  <c r="AS264" i="23" s="1"/>
  <c r="AZ251" i="23"/>
  <c r="AP251" i="23"/>
  <c r="Q269" i="23"/>
  <c r="AL251" i="23"/>
  <c r="AV251" i="23"/>
  <c r="M269" i="23"/>
  <c r="AN251" i="23"/>
  <c r="AX251" i="23"/>
  <c r="O269" i="23"/>
  <c r="BB258" i="23"/>
  <c r="AR266" i="23"/>
  <c r="AS266" i="23" s="1"/>
  <c r="BB252" i="23"/>
  <c r="AR252" i="23"/>
  <c r="AS252" i="23" s="1"/>
  <c r="AR261" i="23"/>
  <c r="AS261" i="23" s="1"/>
  <c r="BB261" i="23"/>
  <c r="AR257" i="23"/>
  <c r="AS257" i="23" s="1"/>
  <c r="BB268" i="23"/>
  <c r="BB254" i="23"/>
  <c r="AR265" i="23"/>
  <c r="AS265" i="23" s="1"/>
  <c r="BB265" i="23"/>
  <c r="AZ65" i="23"/>
  <c r="AP65" i="23"/>
  <c r="AQ59" i="23"/>
  <c r="BA59" i="23"/>
  <c r="AO59" i="23"/>
  <c r="AY59" i="23"/>
  <c r="AZ59" i="23"/>
  <c r="AP59" i="23"/>
  <c r="AN61" i="23"/>
  <c r="AX61" i="23"/>
  <c r="AO61" i="23"/>
  <c r="AY61" i="23"/>
  <c r="AL61" i="23"/>
  <c r="AV61" i="23"/>
  <c r="AZ57" i="23"/>
  <c r="AP57" i="23"/>
  <c r="AQ57" i="23"/>
  <c r="BA57" i="23"/>
  <c r="AK57" i="23"/>
  <c r="S57" i="23"/>
  <c r="AU57" i="23"/>
  <c r="AN64" i="23"/>
  <c r="AX64" i="23"/>
  <c r="AZ64" i="23"/>
  <c r="AP64" i="23"/>
  <c r="AL64" i="23"/>
  <c r="AV64" i="23"/>
  <c r="BA64" i="23"/>
  <c r="AQ64" i="23"/>
  <c r="AW72" i="23"/>
  <c r="AM72" i="23"/>
  <c r="BA72" i="23"/>
  <c r="AQ72" i="23"/>
  <c r="AY72" i="23"/>
  <c r="AO72" i="23"/>
  <c r="AZ72" i="23"/>
  <c r="AP72" i="23"/>
  <c r="AY58" i="23"/>
  <c r="BA58" i="23"/>
  <c r="AQ58" i="23"/>
  <c r="AM58" i="23"/>
  <c r="AW58" i="23"/>
  <c r="AK58" i="23"/>
  <c r="S58" i="23"/>
  <c r="AU58" i="23"/>
  <c r="AK69" i="23"/>
  <c r="S69" i="23"/>
  <c r="AU69" i="23"/>
  <c r="AP69" i="23"/>
  <c r="AZ69" i="23"/>
  <c r="BA69" i="23"/>
  <c r="AQ69" i="23"/>
  <c r="AZ66" i="23"/>
  <c r="AP66" i="23"/>
  <c r="BA66" i="23"/>
  <c r="AQ66" i="23"/>
  <c r="AU66" i="23"/>
  <c r="AK66" i="23"/>
  <c r="S66" i="23"/>
  <c r="AL60" i="23"/>
  <c r="AV60" i="23"/>
  <c r="AW60" i="23"/>
  <c r="AM60" i="23"/>
  <c r="AN60" i="23"/>
  <c r="AX60" i="23"/>
  <c r="AO60" i="23"/>
  <c r="AY60" i="23"/>
  <c r="AO68" i="23"/>
  <c r="AY68" i="23"/>
  <c r="AP68" i="23"/>
  <c r="AZ68" i="23"/>
  <c r="AK68" i="23"/>
  <c r="S68" i="23"/>
  <c r="AU68" i="23"/>
  <c r="AK55" i="23"/>
  <c r="AU55" i="23"/>
  <c r="L73" i="23"/>
  <c r="S55" i="23"/>
  <c r="AZ55" i="23"/>
  <c r="AP55" i="23"/>
  <c r="Q73" i="23"/>
  <c r="AM55" i="23"/>
  <c r="AW55" i="23"/>
  <c r="N73" i="23"/>
  <c r="R73" i="23"/>
  <c r="AQ55" i="23"/>
  <c r="BA55" i="23"/>
  <c r="AU67" i="23"/>
  <c r="AK67" i="23"/>
  <c r="S67" i="23"/>
  <c r="AL67" i="23"/>
  <c r="AV67" i="23"/>
  <c r="AM67" i="23"/>
  <c r="AW67" i="23"/>
  <c r="AX67" i="23"/>
  <c r="AN67" i="23"/>
  <c r="AM62" i="23"/>
  <c r="AW62" i="23"/>
  <c r="AX62" i="23"/>
  <c r="AN62" i="23"/>
  <c r="AU62" i="23"/>
  <c r="AK62" i="23"/>
  <c r="S62" i="23"/>
  <c r="AV62" i="23"/>
  <c r="AL62" i="23"/>
  <c r="AO70" i="23"/>
  <c r="AY70" i="23"/>
  <c r="AZ70" i="23"/>
  <c r="AP70" i="23"/>
  <c r="AQ70" i="23"/>
  <c r="BA70" i="23"/>
  <c r="BA56" i="23"/>
  <c r="AQ56" i="23"/>
  <c r="AM56" i="23"/>
  <c r="AW56" i="23"/>
  <c r="AU56" i="23"/>
  <c r="AK56" i="23"/>
  <c r="S56" i="23"/>
  <c r="AV56" i="23"/>
  <c r="AL56" i="23"/>
  <c r="AX63" i="23"/>
  <c r="AN63" i="23"/>
  <c r="AY63" i="23"/>
  <c r="AO63" i="23"/>
  <c r="AV63" i="23"/>
  <c r="AL63" i="23"/>
  <c r="AM63" i="23"/>
  <c r="AW63" i="23"/>
  <c r="AL71" i="23"/>
  <c r="AV71" i="23"/>
  <c r="AW71" i="23"/>
  <c r="AM71" i="23"/>
  <c r="AX71" i="23"/>
  <c r="AN71" i="23"/>
  <c r="AY71" i="23"/>
  <c r="AO71" i="23"/>
  <c r="AO65" i="23"/>
  <c r="AY65" i="23"/>
  <c r="AQ65" i="23"/>
  <c r="BA65" i="23"/>
  <c r="S65" i="23"/>
  <c r="AU65" i="23"/>
  <c r="AK65" i="23"/>
  <c r="AL65" i="23"/>
  <c r="AV65" i="23"/>
  <c r="AW65" i="23"/>
  <c r="AM65" i="23"/>
  <c r="AN65" i="23"/>
  <c r="AX65" i="23"/>
  <c r="AW59" i="23"/>
  <c r="AM59" i="23"/>
  <c r="AN59" i="23"/>
  <c r="AX59" i="23"/>
  <c r="AU59" i="23"/>
  <c r="S59" i="23"/>
  <c r="AK59" i="23"/>
  <c r="AL59" i="23"/>
  <c r="AV59" i="23"/>
  <c r="AM61" i="23"/>
  <c r="AW61" i="23"/>
  <c r="BA61" i="23"/>
  <c r="AQ61" i="23"/>
  <c r="AK61" i="23"/>
  <c r="S61" i="23"/>
  <c r="AU61" i="23"/>
  <c r="AZ61" i="23"/>
  <c r="AP61" i="23"/>
  <c r="AL57" i="23"/>
  <c r="AV57" i="23"/>
  <c r="AW57" i="23"/>
  <c r="AM57" i="23"/>
  <c r="AN57" i="23"/>
  <c r="AX57" i="23"/>
  <c r="AY57" i="23"/>
  <c r="AO57" i="23"/>
  <c r="AK64" i="23"/>
  <c r="S64" i="23"/>
  <c r="AU64" i="23"/>
  <c r="AO64" i="23"/>
  <c r="AY64" i="23"/>
  <c r="AM64" i="23"/>
  <c r="AW64" i="23"/>
  <c r="AN72" i="23"/>
  <c r="AX72" i="23"/>
  <c r="S72" i="23"/>
  <c r="AU72" i="23"/>
  <c r="AK72" i="23"/>
  <c r="AL72" i="23"/>
  <c r="AV72" i="23"/>
  <c r="AZ58" i="23"/>
  <c r="AP58" i="23"/>
  <c r="AL58" i="23"/>
  <c r="AV58" i="23"/>
  <c r="AN58" i="23"/>
  <c r="AX58" i="23"/>
  <c r="AN69" i="23"/>
  <c r="AX69" i="23"/>
  <c r="AO69" i="23"/>
  <c r="AY69" i="23"/>
  <c r="AV69" i="23"/>
  <c r="AL69" i="23"/>
  <c r="AM69" i="23"/>
  <c r="AW69" i="23"/>
  <c r="AL66" i="23"/>
  <c r="AV66" i="23"/>
  <c r="AW66" i="23"/>
  <c r="AM66" i="23"/>
  <c r="AX66" i="23"/>
  <c r="AN66" i="23"/>
  <c r="AY66" i="23"/>
  <c r="AO66" i="23"/>
  <c r="AP60" i="23"/>
  <c r="AZ60" i="23"/>
  <c r="AQ60" i="23"/>
  <c r="BA60" i="23"/>
  <c r="AK60" i="23"/>
  <c r="S60" i="23"/>
  <c r="AU60" i="23"/>
  <c r="AM68" i="23"/>
  <c r="AW68" i="23"/>
  <c r="AN68" i="23"/>
  <c r="AX68" i="23"/>
  <c r="AL68" i="23"/>
  <c r="AV68" i="23"/>
  <c r="BA68" i="23"/>
  <c r="AQ68" i="23"/>
  <c r="AO55" i="23"/>
  <c r="P73" i="23"/>
  <c r="AY55" i="23"/>
  <c r="AN55" i="23"/>
  <c r="O73" i="23"/>
  <c r="AX55" i="23"/>
  <c r="AL55" i="23"/>
  <c r="AV55" i="23"/>
  <c r="M73" i="23"/>
  <c r="AY67" i="23"/>
  <c r="AO67" i="23"/>
  <c r="AP67" i="23"/>
  <c r="AZ67" i="23"/>
  <c r="BA67" i="23"/>
  <c r="AQ67" i="23"/>
  <c r="AQ62" i="23"/>
  <c r="BA62" i="23"/>
  <c r="AY62" i="23"/>
  <c r="AO62" i="23"/>
  <c r="AP62" i="23"/>
  <c r="AZ62" i="23"/>
  <c r="S70" i="23"/>
  <c r="AU70" i="23"/>
  <c r="AK70" i="23"/>
  <c r="AL70" i="23"/>
  <c r="AV70" i="23"/>
  <c r="AW70" i="23"/>
  <c r="AM70" i="23"/>
  <c r="AN70" i="23"/>
  <c r="AX70" i="23"/>
  <c r="AX56" i="23"/>
  <c r="AN56" i="23"/>
  <c r="AY56" i="23"/>
  <c r="AO56" i="23"/>
  <c r="AP56" i="23"/>
  <c r="AZ56" i="23"/>
  <c r="AK63" i="23"/>
  <c r="S63" i="23"/>
  <c r="AU63" i="23"/>
  <c r="AP63" i="23"/>
  <c r="AZ63" i="23"/>
  <c r="BA63" i="23"/>
  <c r="AQ63" i="23"/>
  <c r="AZ71" i="23"/>
  <c r="AP71" i="23"/>
  <c r="AQ71" i="23"/>
  <c r="BA71" i="23"/>
  <c r="AU71" i="23"/>
  <c r="AK71" i="23"/>
  <c r="S71" i="23"/>
  <c r="BB255" i="23" l="1"/>
  <c r="AR255" i="23"/>
  <c r="AS255" i="23" s="1"/>
  <c r="BA339" i="23"/>
  <c r="AQ339" i="23"/>
  <c r="AP339" i="23"/>
  <c r="AZ339" i="23"/>
  <c r="AV339" i="23"/>
  <c r="AL339" i="23"/>
  <c r="AW339" i="23"/>
  <c r="AM339" i="23"/>
  <c r="AO339" i="23"/>
  <c r="AY339" i="23"/>
  <c r="AK339" i="23"/>
  <c r="AU339" i="23"/>
  <c r="AX339" i="23"/>
  <c r="AN339" i="23"/>
  <c r="AN269" i="23"/>
  <c r="AV269" i="23"/>
  <c r="AZ269" i="23"/>
  <c r="AM269" i="23"/>
  <c r="AO269" i="23"/>
  <c r="BA269" i="23"/>
  <c r="AX269" i="23"/>
  <c r="AL269" i="23"/>
  <c r="AP269" i="23"/>
  <c r="AW269" i="23"/>
  <c r="AY269" i="23"/>
  <c r="AQ269" i="23"/>
  <c r="S269" i="23"/>
  <c r="BB251" i="23"/>
  <c r="BB269" i="23" s="1"/>
  <c r="AU269" i="23"/>
  <c r="AR251" i="23"/>
  <c r="AK269" i="23"/>
  <c r="AR63" i="23"/>
  <c r="AS63" i="23" s="1"/>
  <c r="BB70" i="23"/>
  <c r="BB71" i="23"/>
  <c r="BB63" i="23"/>
  <c r="AR70" i="23"/>
  <c r="AS70" i="23" s="1"/>
  <c r="AV73" i="23"/>
  <c r="AL73" i="23"/>
  <c r="AN73" i="23"/>
  <c r="AO73" i="23"/>
  <c r="AR60" i="23"/>
  <c r="AS60" i="23" s="1"/>
  <c r="AR72" i="23"/>
  <c r="AS72" i="23" s="1"/>
  <c r="BB64" i="23"/>
  <c r="AR61" i="23"/>
  <c r="AS61" i="23" s="1"/>
  <c r="AR59" i="23"/>
  <c r="AS59" i="23" s="1"/>
  <c r="BB65" i="23"/>
  <c r="AR56" i="23"/>
  <c r="AS56" i="23" s="1"/>
  <c r="AR62" i="23"/>
  <c r="AS62" i="23" s="1"/>
  <c r="BB67" i="23"/>
  <c r="BA73" i="23"/>
  <c r="AW73" i="23"/>
  <c r="AM73" i="23"/>
  <c r="AP73" i="23"/>
  <c r="BB68" i="23"/>
  <c r="BB66" i="23"/>
  <c r="BB69" i="23"/>
  <c r="AR69" i="23"/>
  <c r="AS69" i="23" s="1"/>
  <c r="BB58" i="23"/>
  <c r="AR71" i="23"/>
  <c r="AS71" i="23" s="1"/>
  <c r="AX73" i="23"/>
  <c r="AY73" i="23"/>
  <c r="BB60" i="23"/>
  <c r="BB72" i="23"/>
  <c r="AR64" i="23"/>
  <c r="AS64" i="23" s="1"/>
  <c r="BB61" i="23"/>
  <c r="BB59" i="23"/>
  <c r="AR65" i="23"/>
  <c r="AS65" i="23" s="1"/>
  <c r="BB56" i="23"/>
  <c r="BB62" i="23"/>
  <c r="AR67" i="23"/>
  <c r="AS67" i="23" s="1"/>
  <c r="AQ73" i="23"/>
  <c r="AZ73" i="23"/>
  <c r="S73" i="23"/>
  <c r="BB55" i="23"/>
  <c r="AU73" i="23"/>
  <c r="AR55" i="23"/>
  <c r="AK73" i="23"/>
  <c r="AR68" i="23"/>
  <c r="AS68" i="23" s="1"/>
  <c r="AR66" i="23"/>
  <c r="AS66" i="23" s="1"/>
  <c r="AR58" i="23"/>
  <c r="AS58" i="23" s="1"/>
  <c r="BB57" i="23"/>
  <c r="AR57" i="23"/>
  <c r="AS57" i="23" s="1"/>
  <c r="AR269" i="23" l="1"/>
  <c r="AS251" i="23"/>
  <c r="AS269" i="23" s="1"/>
  <c r="BB73" i="23"/>
  <c r="AR73" i="23"/>
  <c r="AS55" i="23"/>
  <c r="AS73" i="23" s="1"/>
  <c r="B116" i="23" l="1"/>
  <c r="B115" i="23"/>
  <c r="B109" i="23"/>
  <c r="B121" i="23"/>
  <c r="B111" i="23"/>
  <c r="B110" i="23"/>
  <c r="B117" i="23"/>
  <c r="B108" i="23"/>
  <c r="B119" i="23"/>
  <c r="B122" i="23"/>
  <c r="B120" i="23"/>
  <c r="B112" i="23"/>
  <c r="B107" i="23"/>
  <c r="B114" i="23"/>
  <c r="B113" i="23"/>
  <c r="B106" i="23"/>
  <c r="B118" i="23"/>
  <c r="B96" i="23" l="1"/>
  <c r="Q121" i="23"/>
  <c r="R121" i="23"/>
  <c r="B95" i="23"/>
  <c r="R109" i="23"/>
  <c r="Q109" i="23"/>
  <c r="B93" i="23"/>
  <c r="B82" i="23"/>
  <c r="Q122" i="23"/>
  <c r="R122" i="23"/>
  <c r="B85" i="23"/>
  <c r="B90" i="23"/>
  <c r="B83" i="23"/>
  <c r="R113" i="23"/>
  <c r="Q113" i="23"/>
  <c r="B92" i="23"/>
  <c r="B89" i="23"/>
  <c r="R118" i="23"/>
  <c r="Q118" i="23"/>
  <c r="Q107" i="23"/>
  <c r="R107" i="23"/>
  <c r="B97" i="23"/>
  <c r="Q110" i="23"/>
  <c r="R110" i="23"/>
  <c r="Q115" i="23"/>
  <c r="R115" i="23"/>
  <c r="B88" i="23"/>
  <c r="R112" i="23"/>
  <c r="Q112" i="23"/>
  <c r="B84" i="23"/>
  <c r="R120" i="23"/>
  <c r="Q120" i="23"/>
  <c r="R106" i="23"/>
  <c r="Q106" i="23"/>
  <c r="B105" i="23"/>
  <c r="B351" i="23" s="1"/>
  <c r="B94" i="23"/>
  <c r="B86" i="23"/>
  <c r="R116" i="23"/>
  <c r="Q116" i="23"/>
  <c r="B87" i="23"/>
  <c r="R108" i="23"/>
  <c r="Q108" i="23"/>
  <c r="Q114" i="23"/>
  <c r="R114" i="23"/>
  <c r="R117" i="23"/>
  <c r="Q117" i="23"/>
  <c r="B81" i="23"/>
  <c r="F21" i="23"/>
  <c r="M3" i="23"/>
  <c r="Q119" i="23"/>
  <c r="R119" i="23"/>
  <c r="Q111" i="23"/>
  <c r="R111" i="23"/>
  <c r="B91" i="23"/>
  <c r="B352" i="23" l="1"/>
  <c r="B277" i="23"/>
  <c r="B358" i="23"/>
  <c r="B283" i="23"/>
  <c r="B365" i="23"/>
  <c r="B290" i="23"/>
  <c r="B359" i="23"/>
  <c r="B284" i="23"/>
  <c r="B360" i="23"/>
  <c r="B285" i="23"/>
  <c r="B354" i="23"/>
  <c r="B279" i="23"/>
  <c r="B356" i="23"/>
  <c r="B281" i="23"/>
  <c r="B364" i="23"/>
  <c r="B289" i="23"/>
  <c r="B367" i="23"/>
  <c r="B292" i="23"/>
  <c r="B362" i="23"/>
  <c r="B287" i="23"/>
  <c r="B357" i="23"/>
  <c r="B282" i="23"/>
  <c r="B276" i="23"/>
  <c r="B355" i="23"/>
  <c r="B280" i="23"/>
  <c r="B368" i="23"/>
  <c r="B293" i="23"/>
  <c r="B363" i="23"/>
  <c r="B288" i="23"/>
  <c r="B361" i="23"/>
  <c r="B286" i="23"/>
  <c r="B353" i="23"/>
  <c r="B278" i="23"/>
  <c r="B366" i="23"/>
  <c r="B291" i="23"/>
  <c r="AP112" i="23"/>
  <c r="AZ112" i="23"/>
  <c r="BA121" i="23"/>
  <c r="AQ121" i="23"/>
  <c r="R81" i="23"/>
  <c r="N81" i="23"/>
  <c r="P81" i="23"/>
  <c r="Q81" i="23"/>
  <c r="M81" i="23"/>
  <c r="L81" i="23"/>
  <c r="O81" i="23"/>
  <c r="Q87" i="23"/>
  <c r="M87" i="23"/>
  <c r="R87" i="23"/>
  <c r="O87" i="23"/>
  <c r="L87" i="23"/>
  <c r="P87" i="23"/>
  <c r="N87" i="23"/>
  <c r="AZ120" i="23"/>
  <c r="AP120" i="23"/>
  <c r="P84" i="23"/>
  <c r="O84" i="23"/>
  <c r="M84" i="23"/>
  <c r="N84" i="23"/>
  <c r="Q84" i="23"/>
  <c r="R84" i="23"/>
  <c r="L84" i="23"/>
  <c r="N85" i="23"/>
  <c r="L85" i="23"/>
  <c r="Q85" i="23"/>
  <c r="R85" i="23"/>
  <c r="O85" i="23"/>
  <c r="M85" i="23"/>
  <c r="P85" i="23"/>
  <c r="AP116" i="23"/>
  <c r="AZ116" i="23"/>
  <c r="O86" i="23"/>
  <c r="Q86" i="23"/>
  <c r="P86" i="23"/>
  <c r="N86" i="23"/>
  <c r="L86" i="23"/>
  <c r="R86" i="23"/>
  <c r="M86" i="23"/>
  <c r="M88" i="23"/>
  <c r="P88" i="23"/>
  <c r="N88" i="23"/>
  <c r="O88" i="23"/>
  <c r="L88" i="23"/>
  <c r="R88" i="23"/>
  <c r="Q88" i="23"/>
  <c r="BA110" i="23"/>
  <c r="AQ110" i="23"/>
  <c r="L97" i="23"/>
  <c r="Q97" i="23"/>
  <c r="O97" i="23"/>
  <c r="N97" i="23"/>
  <c r="M97" i="23"/>
  <c r="R97" i="23"/>
  <c r="P97" i="23"/>
  <c r="O89" i="23"/>
  <c r="R89" i="23"/>
  <c r="P89" i="23"/>
  <c r="Q89" i="23"/>
  <c r="M89" i="23"/>
  <c r="L89" i="23"/>
  <c r="N89" i="23"/>
  <c r="AQ122" i="23"/>
  <c r="BA122" i="23"/>
  <c r="O82" i="23"/>
  <c r="R82" i="23"/>
  <c r="N82" i="23"/>
  <c r="L82" i="23"/>
  <c r="Q82" i="23"/>
  <c r="P82" i="23"/>
  <c r="M82" i="23"/>
  <c r="BA115" i="23"/>
  <c r="AQ115" i="23"/>
  <c r="AQ113" i="23"/>
  <c r="BA113" i="23"/>
  <c r="AQ108" i="23"/>
  <c r="BA108" i="23"/>
  <c r="AQ118" i="23"/>
  <c r="BA118" i="23"/>
  <c r="Q83" i="23"/>
  <c r="P83" i="23"/>
  <c r="O83" i="23"/>
  <c r="R83" i="23"/>
  <c r="N83" i="23"/>
  <c r="L83" i="23"/>
  <c r="M83" i="23"/>
  <c r="AP121" i="23"/>
  <c r="AZ121" i="23"/>
  <c r="M91" i="23"/>
  <c r="L91" i="23"/>
  <c r="Q91" i="23"/>
  <c r="P91" i="23"/>
  <c r="R91" i="23"/>
  <c r="N91" i="23"/>
  <c r="O91" i="23"/>
  <c r="BA119" i="23"/>
  <c r="AQ119" i="23"/>
  <c r="R105" i="23"/>
  <c r="Q105" i="23"/>
  <c r="B123" i="23"/>
  <c r="AP110" i="23"/>
  <c r="AZ110" i="23"/>
  <c r="AQ107" i="23"/>
  <c r="BA107" i="23"/>
  <c r="AZ113" i="23"/>
  <c r="AP113" i="23"/>
  <c r="AZ118" i="23"/>
  <c r="AP118" i="23"/>
  <c r="AP109" i="23"/>
  <c r="AZ109" i="23"/>
  <c r="M94" i="23"/>
  <c r="P94" i="23"/>
  <c r="N94" i="23"/>
  <c r="R94" i="23"/>
  <c r="L94" i="23"/>
  <c r="Q94" i="23"/>
  <c r="O94" i="23"/>
  <c r="Q93" i="23"/>
  <c r="R93" i="23"/>
  <c r="AZ111" i="23"/>
  <c r="AP111" i="23"/>
  <c r="AP122" i="23"/>
  <c r="AZ122" i="23"/>
  <c r="L80" i="23"/>
  <c r="N80" i="23"/>
  <c r="M80" i="23"/>
  <c r="P80" i="23"/>
  <c r="O80" i="23"/>
  <c r="Q80" i="23"/>
  <c r="R80" i="23"/>
  <c r="B98" i="23"/>
  <c r="AQ117" i="23"/>
  <c r="BA117" i="23"/>
  <c r="AZ114" i="23"/>
  <c r="AP114" i="23"/>
  <c r="AP106" i="23"/>
  <c r="AZ106" i="23"/>
  <c r="BA120" i="23"/>
  <c r="AQ120" i="23"/>
  <c r="N90" i="23"/>
  <c r="O90" i="23"/>
  <c r="L90" i="23"/>
  <c r="Q90" i="23"/>
  <c r="R90" i="23"/>
  <c r="P90" i="23"/>
  <c r="M90" i="23"/>
  <c r="P95" i="23"/>
  <c r="N95" i="23"/>
  <c r="L95" i="23"/>
  <c r="Q95" i="23"/>
  <c r="O95" i="23"/>
  <c r="M95" i="23"/>
  <c r="R95" i="23"/>
  <c r="AP119" i="23"/>
  <c r="AZ119" i="23"/>
  <c r="AP108" i="23"/>
  <c r="AZ108" i="23"/>
  <c r="AQ111" i="23"/>
  <c r="BA111" i="23"/>
  <c r="AZ117" i="23"/>
  <c r="AP117" i="23"/>
  <c r="AQ116" i="23"/>
  <c r="BA116" i="23"/>
  <c r="AQ112" i="23"/>
  <c r="BA112" i="23"/>
  <c r="M92" i="23"/>
  <c r="R92" i="23"/>
  <c r="L92" i="23"/>
  <c r="Q92" i="23"/>
  <c r="P92" i="23"/>
  <c r="N92" i="23"/>
  <c r="O92" i="23"/>
  <c r="AQ109" i="23"/>
  <c r="BA109" i="23"/>
  <c r="BA114" i="23"/>
  <c r="AQ114" i="23"/>
  <c r="AZ115" i="23"/>
  <c r="AP115" i="23"/>
  <c r="BA106" i="23"/>
  <c r="AQ106" i="23"/>
  <c r="AP107" i="23"/>
  <c r="AZ107" i="23"/>
  <c r="N96" i="23"/>
  <c r="L96" i="23"/>
  <c r="Q96" i="23"/>
  <c r="O96" i="23"/>
  <c r="R96" i="23"/>
  <c r="M96" i="23"/>
  <c r="P96" i="23"/>
  <c r="R288" i="23" l="1"/>
  <c r="I288" i="23" s="1"/>
  <c r="I313" i="23" s="1"/>
  <c r="R313" i="23" s="1"/>
  <c r="R363" i="23"/>
  <c r="Q289" i="23"/>
  <c r="Q364" i="23"/>
  <c r="R279" i="23"/>
  <c r="AA279" i="23" s="1"/>
  <c r="R354" i="23"/>
  <c r="R278" i="23"/>
  <c r="AA278" i="23" s="1"/>
  <c r="R353" i="23"/>
  <c r="B294" i="23"/>
  <c r="Q288" i="23"/>
  <c r="H288" i="23" s="1"/>
  <c r="H313" i="23" s="1"/>
  <c r="Q313" i="23" s="1"/>
  <c r="Q363" i="23"/>
  <c r="Q291" i="23"/>
  <c r="H291" i="23" s="1"/>
  <c r="H316" i="23" s="1"/>
  <c r="Q316" i="23" s="1"/>
  <c r="Q366" i="23"/>
  <c r="Q286" i="23"/>
  <c r="H286" i="23" s="1"/>
  <c r="H311" i="23" s="1"/>
  <c r="Q311" i="23" s="1"/>
  <c r="Q361" i="23"/>
  <c r="R276" i="23"/>
  <c r="AA276" i="23" s="1"/>
  <c r="AA301" i="23" s="1"/>
  <c r="R351" i="23"/>
  <c r="Q285" i="23"/>
  <c r="Z285" i="23" s="1"/>
  <c r="Q360" i="23"/>
  <c r="R285" i="23"/>
  <c r="I285" i="23" s="1"/>
  <c r="I310" i="23" s="1"/>
  <c r="R310" i="23" s="1"/>
  <c r="R360" i="23"/>
  <c r="R293" i="23"/>
  <c r="AA293" i="23" s="1"/>
  <c r="R368" i="23"/>
  <c r="Q293" i="23"/>
  <c r="H293" i="23" s="1"/>
  <c r="H318" i="23" s="1"/>
  <c r="Q318" i="23" s="1"/>
  <c r="Q368" i="23"/>
  <c r="R284" i="23"/>
  <c r="I284" i="23" s="1"/>
  <c r="I309" i="23" s="1"/>
  <c r="R309" i="23" s="1"/>
  <c r="R359" i="23"/>
  <c r="R282" i="23"/>
  <c r="I282" i="23" s="1"/>
  <c r="I307" i="23" s="1"/>
  <c r="R307" i="23" s="1"/>
  <c r="R357" i="23"/>
  <c r="Q282" i="23"/>
  <c r="H282" i="23" s="1"/>
  <c r="H307" i="23" s="1"/>
  <c r="Q307" i="23" s="1"/>
  <c r="Q357" i="23"/>
  <c r="R281" i="23"/>
  <c r="I281" i="23" s="1"/>
  <c r="I306" i="23" s="1"/>
  <c r="R306" i="23" s="1"/>
  <c r="R356" i="23"/>
  <c r="R280" i="23"/>
  <c r="I280" i="23" s="1"/>
  <c r="I305" i="23" s="1"/>
  <c r="R305" i="23" s="1"/>
  <c r="R355" i="23"/>
  <c r="Q277" i="23"/>
  <c r="Z277" i="23" s="1"/>
  <c r="Q352" i="23"/>
  <c r="R292" i="23"/>
  <c r="AA292" i="23" s="1"/>
  <c r="R367" i="23"/>
  <c r="Q292" i="23"/>
  <c r="H292" i="23" s="1"/>
  <c r="H317" i="23" s="1"/>
  <c r="Q317" i="23" s="1"/>
  <c r="Q367" i="23"/>
  <c r="R291" i="23"/>
  <c r="I291" i="23" s="1"/>
  <c r="I316" i="23" s="1"/>
  <c r="R316" i="23" s="1"/>
  <c r="R366" i="23"/>
  <c r="R286" i="23"/>
  <c r="I286" i="23" s="1"/>
  <c r="I311" i="23" s="1"/>
  <c r="R311" i="23" s="1"/>
  <c r="R361" i="23"/>
  <c r="Q276" i="23"/>
  <c r="H276" i="23" s="1"/>
  <c r="H301" i="23" s="1"/>
  <c r="Q301" i="23" s="1"/>
  <c r="Q351" i="23"/>
  <c r="R289" i="23"/>
  <c r="I289" i="23" s="1"/>
  <c r="I314" i="23" s="1"/>
  <c r="R314" i="23" s="1"/>
  <c r="R364" i="23"/>
  <c r="Q290" i="23"/>
  <c r="H290" i="23" s="1"/>
  <c r="H315" i="23" s="1"/>
  <c r="Q315" i="23" s="1"/>
  <c r="Q365" i="23"/>
  <c r="R290" i="23"/>
  <c r="I290" i="23" s="1"/>
  <c r="I315" i="23" s="1"/>
  <c r="R315" i="23" s="1"/>
  <c r="R365" i="23"/>
  <c r="R287" i="23"/>
  <c r="AA287" i="23" s="1"/>
  <c r="R362" i="23"/>
  <c r="Q287" i="23"/>
  <c r="Z287" i="23" s="1"/>
  <c r="Q362" i="23"/>
  <c r="Q279" i="23"/>
  <c r="H279" i="23" s="1"/>
  <c r="H304" i="23" s="1"/>
  <c r="Q304" i="23" s="1"/>
  <c r="Q354" i="23"/>
  <c r="Q278" i="23"/>
  <c r="Z278" i="23" s="1"/>
  <c r="Q353" i="23"/>
  <c r="Q284" i="23"/>
  <c r="Z284" i="23" s="1"/>
  <c r="Q359" i="23"/>
  <c r="Q281" i="23"/>
  <c r="H281" i="23" s="1"/>
  <c r="H306" i="23" s="1"/>
  <c r="Q306" i="23" s="1"/>
  <c r="Q356" i="23"/>
  <c r="Q280" i="23"/>
  <c r="H280" i="23" s="1"/>
  <c r="H305" i="23" s="1"/>
  <c r="Q305" i="23" s="1"/>
  <c r="Q355" i="23"/>
  <c r="R283" i="23"/>
  <c r="AA283" i="23" s="1"/>
  <c r="R358" i="23"/>
  <c r="Q283" i="23"/>
  <c r="Z283" i="23" s="1"/>
  <c r="Q358" i="23"/>
  <c r="R277" i="23"/>
  <c r="R352" i="23"/>
  <c r="B369" i="23"/>
  <c r="M21" i="23"/>
  <c r="AK96" i="23"/>
  <c r="AU96" i="23"/>
  <c r="S96" i="23"/>
  <c r="BA93" i="23"/>
  <c r="AQ93" i="23"/>
  <c r="AM94" i="23"/>
  <c r="AW94" i="23"/>
  <c r="S88" i="23"/>
  <c r="AK88" i="23"/>
  <c r="AU88" i="23"/>
  <c r="AK87" i="23"/>
  <c r="AU87" i="23"/>
  <c r="S87" i="23"/>
  <c r="AX96" i="23"/>
  <c r="AN96" i="23"/>
  <c r="AN92" i="23"/>
  <c r="AX92" i="23"/>
  <c r="AW95" i="23"/>
  <c r="AM95" i="23"/>
  <c r="AO90" i="23"/>
  <c r="AY90" i="23"/>
  <c r="AQ80" i="23"/>
  <c r="BA80" i="23"/>
  <c r="R98" i="23"/>
  <c r="AK94" i="23"/>
  <c r="S94" i="23"/>
  <c r="AU94" i="23"/>
  <c r="AY83" i="23"/>
  <c r="AO83" i="23"/>
  <c r="AY82" i="23"/>
  <c r="AO82" i="23"/>
  <c r="AQ89" i="23"/>
  <c r="BA89" i="23"/>
  <c r="AL97" i="23"/>
  <c r="AV97" i="23"/>
  <c r="AP88" i="23"/>
  <c r="AZ88" i="23"/>
  <c r="AK86" i="23"/>
  <c r="AU86" i="23"/>
  <c r="S86" i="23"/>
  <c r="BA85" i="23"/>
  <c r="AQ85" i="23"/>
  <c r="AY84" i="23"/>
  <c r="AO84" i="23"/>
  <c r="AW87" i="23"/>
  <c r="AM87" i="23"/>
  <c r="AY81" i="23"/>
  <c r="AO81" i="23"/>
  <c r="AP96" i="23"/>
  <c r="AZ96" i="23"/>
  <c r="AM92" i="23"/>
  <c r="AW92" i="23"/>
  <c r="AO95" i="23"/>
  <c r="AY95" i="23"/>
  <c r="AQ90" i="23"/>
  <c r="BA90" i="23"/>
  <c r="AZ80" i="23"/>
  <c r="AP80" i="23"/>
  <c r="Q98" i="23"/>
  <c r="AQ94" i="23"/>
  <c r="BA94" i="23"/>
  <c r="R123" i="23"/>
  <c r="BA105" i="23"/>
  <c r="AQ105" i="23"/>
  <c r="AX91" i="23"/>
  <c r="AN91" i="23"/>
  <c r="AZ83" i="23"/>
  <c r="AP83" i="23"/>
  <c r="AP82" i="23"/>
  <c r="AZ82" i="23"/>
  <c r="AX89" i="23"/>
  <c r="AN89" i="23"/>
  <c r="AM97" i="23"/>
  <c r="AW97" i="23"/>
  <c r="AQ88" i="23"/>
  <c r="BA88" i="23"/>
  <c r="AW86" i="23"/>
  <c r="AM86" i="23"/>
  <c r="AZ85" i="23"/>
  <c r="AP85" i="23"/>
  <c r="AY87" i="23"/>
  <c r="AO87" i="23"/>
  <c r="AW81" i="23"/>
  <c r="AM81" i="23"/>
  <c r="AP90" i="23"/>
  <c r="AZ90" i="23"/>
  <c r="AX80" i="23"/>
  <c r="AN80" i="23"/>
  <c r="AX97" i="23"/>
  <c r="AN97" i="23"/>
  <c r="AY86" i="23"/>
  <c r="AO86" i="23"/>
  <c r="AU85" i="23"/>
  <c r="S85" i="23"/>
  <c r="AK85" i="23"/>
  <c r="AK84" i="23"/>
  <c r="AU84" i="23"/>
  <c r="S84" i="23"/>
  <c r="AW96" i="23"/>
  <c r="AM96" i="23"/>
  <c r="AP92" i="23"/>
  <c r="AZ92" i="23"/>
  <c r="AO80" i="23"/>
  <c r="AY80" i="23"/>
  <c r="AO94" i="23"/>
  <c r="AY94" i="23"/>
  <c r="AL83" i="23"/>
  <c r="AV83" i="23"/>
  <c r="AW89" i="23"/>
  <c r="AM89" i="23"/>
  <c r="AN88" i="23"/>
  <c r="AX88" i="23"/>
  <c r="AW85" i="23"/>
  <c r="AM85" i="23"/>
  <c r="AV95" i="23"/>
  <c r="AL95" i="23"/>
  <c r="AN90" i="23"/>
  <c r="AX90" i="23"/>
  <c r="AP93" i="23"/>
  <c r="AZ93" i="23"/>
  <c r="AL94" i="23"/>
  <c r="AV94" i="23"/>
  <c r="AU83" i="23"/>
  <c r="S83" i="23"/>
  <c r="AK83" i="23"/>
  <c r="AZ84" i="23"/>
  <c r="AP84" i="23"/>
  <c r="AQ87" i="23"/>
  <c r="BA87" i="23"/>
  <c r="AO96" i="23"/>
  <c r="AY96" i="23"/>
  <c r="BA92" i="23"/>
  <c r="AQ92" i="23"/>
  <c r="AN95" i="23"/>
  <c r="AX95" i="23"/>
  <c r="AW90" i="23"/>
  <c r="AM90" i="23"/>
  <c r="AM80" i="23"/>
  <c r="AW80" i="23"/>
  <c r="AP91" i="23"/>
  <c r="AZ91" i="23"/>
  <c r="AW83" i="23"/>
  <c r="AM83" i="23"/>
  <c r="AX82" i="23"/>
  <c r="AN82" i="23"/>
  <c r="AV89" i="23"/>
  <c r="AL89" i="23"/>
  <c r="AO88" i="23"/>
  <c r="AY88" i="23"/>
  <c r="AO85" i="23"/>
  <c r="AY85" i="23"/>
  <c r="AM84" i="23"/>
  <c r="AW84" i="23"/>
  <c r="AV87" i="23"/>
  <c r="AL87" i="23"/>
  <c r="AK81" i="23"/>
  <c r="S81" i="23"/>
  <c r="AU81" i="23"/>
  <c r="AM91" i="23"/>
  <c r="AW91" i="23"/>
  <c r="AK82" i="23"/>
  <c r="S82" i="23"/>
  <c r="AU82" i="23"/>
  <c r="AQ95" i="23"/>
  <c r="BA95" i="23"/>
  <c r="AQ91" i="23"/>
  <c r="BA91" i="23"/>
  <c r="AQ84" i="23"/>
  <c r="BA84" i="23"/>
  <c r="AX87" i="23"/>
  <c r="AN87" i="23"/>
  <c r="AV80" i="23"/>
  <c r="AL80" i="23"/>
  <c r="AK89" i="23"/>
  <c r="AU89" i="23"/>
  <c r="S89" i="23"/>
  <c r="AK97" i="23"/>
  <c r="AU97" i="23"/>
  <c r="S97" i="23"/>
  <c r="AX86" i="23"/>
  <c r="AN86" i="23"/>
  <c r="AX81" i="23"/>
  <c r="AN81" i="23"/>
  <c r="AV96" i="23"/>
  <c r="AL96" i="23"/>
  <c r="AL92" i="23"/>
  <c r="AV92" i="23"/>
  <c r="AP95" i="23"/>
  <c r="AZ95" i="23"/>
  <c r="AK80" i="23"/>
  <c r="AU80" i="23"/>
  <c r="S80" i="23"/>
  <c r="AX94" i="23"/>
  <c r="AN94" i="23"/>
  <c r="Q123" i="23"/>
  <c r="AP105" i="23"/>
  <c r="AZ105" i="23"/>
  <c r="AU91" i="23"/>
  <c r="S91" i="23"/>
  <c r="AK91" i="23"/>
  <c r="BA83" i="23"/>
  <c r="AQ83" i="23"/>
  <c r="AZ89" i="23"/>
  <c r="AP89" i="23"/>
  <c r="AO97" i="23"/>
  <c r="AY97" i="23"/>
  <c r="AV88" i="23"/>
  <c r="AL88" i="23"/>
  <c r="AV86" i="23"/>
  <c r="AL86" i="23"/>
  <c r="AV85" i="23"/>
  <c r="AL85" i="23"/>
  <c r="AL84" i="23"/>
  <c r="AV84" i="23"/>
  <c r="AP87" i="23"/>
  <c r="AZ87" i="23"/>
  <c r="AV81" i="23"/>
  <c r="AL81" i="23"/>
  <c r="AO92" i="23"/>
  <c r="AY92" i="23"/>
  <c r="BA81" i="23"/>
  <c r="AQ81" i="23"/>
  <c r="AU90" i="23"/>
  <c r="S90" i="23"/>
  <c r="AK90" i="23"/>
  <c r="AM82" i="23"/>
  <c r="AW82" i="23"/>
  <c r="AZ97" i="23"/>
  <c r="AP97" i="23"/>
  <c r="AZ86" i="23"/>
  <c r="AP86" i="23"/>
  <c r="S92" i="23"/>
  <c r="AU92" i="23"/>
  <c r="AK92" i="23"/>
  <c r="AY91" i="23"/>
  <c r="AO91" i="23"/>
  <c r="BA82" i="23"/>
  <c r="AQ82" i="23"/>
  <c r="AM88" i="23"/>
  <c r="AW88" i="23"/>
  <c r="AQ96" i="23"/>
  <c r="BA96" i="23"/>
  <c r="AK95" i="23"/>
  <c r="AU95" i="23"/>
  <c r="S95" i="23"/>
  <c r="AL90" i="23"/>
  <c r="AV90" i="23"/>
  <c r="AP94" i="23"/>
  <c r="AZ94" i="23"/>
  <c r="AV91" i="23"/>
  <c r="AL91" i="23"/>
  <c r="AX83" i="23"/>
  <c r="AN83" i="23"/>
  <c r="AV82" i="23"/>
  <c r="AL82" i="23"/>
  <c r="AY89" i="23"/>
  <c r="AO89" i="23"/>
  <c r="BA97" i="23"/>
  <c r="AQ97" i="23"/>
  <c r="BA86" i="23"/>
  <c r="AQ86" i="23"/>
  <c r="AN85" i="23"/>
  <c r="AX85" i="23"/>
  <c r="AX84" i="23"/>
  <c r="AN84" i="23"/>
  <c r="AP81" i="23"/>
  <c r="AZ81" i="23"/>
  <c r="AA282" i="23" l="1"/>
  <c r="AA307" i="23" s="1"/>
  <c r="AQ307" i="23" s="1"/>
  <c r="H277" i="23"/>
  <c r="H302" i="23" s="1"/>
  <c r="Q302" i="23" s="1"/>
  <c r="Z291" i="23"/>
  <c r="Z316" i="23" s="1"/>
  <c r="AP316" i="23" s="1"/>
  <c r="Z286" i="23"/>
  <c r="Z311" i="23" s="1"/>
  <c r="AP311" i="23" s="1"/>
  <c r="Z288" i="23"/>
  <c r="Z313" i="23" s="1"/>
  <c r="AP313" i="23" s="1"/>
  <c r="Z362" i="23" s="1"/>
  <c r="Z387" i="23" s="1"/>
  <c r="AA285" i="23"/>
  <c r="AA310" i="23" s="1"/>
  <c r="AQ310" i="23" s="1"/>
  <c r="AA290" i="23"/>
  <c r="AA315" i="23" s="1"/>
  <c r="AQ315" i="23" s="1"/>
  <c r="H278" i="23"/>
  <c r="H303" i="23" s="1"/>
  <c r="Q303" i="23" s="1"/>
  <c r="AA286" i="23"/>
  <c r="AA311" i="23" s="1"/>
  <c r="AQ311" i="23" s="1"/>
  <c r="Z281" i="23"/>
  <c r="Z306" i="23" s="1"/>
  <c r="AP306" i="23" s="1"/>
  <c r="Z276" i="23"/>
  <c r="Z301" i="23" s="1"/>
  <c r="AP301" i="23" s="1"/>
  <c r="H284" i="23"/>
  <c r="H309" i="23" s="1"/>
  <c r="Q309" i="23" s="1"/>
  <c r="I293" i="23"/>
  <c r="I318" i="23" s="1"/>
  <c r="R318" i="23" s="1"/>
  <c r="I287" i="23"/>
  <c r="I312" i="23" s="1"/>
  <c r="R312" i="23" s="1"/>
  <c r="Q294" i="23"/>
  <c r="I292" i="23"/>
  <c r="I317" i="23" s="1"/>
  <c r="R317" i="23" s="1"/>
  <c r="H283" i="23"/>
  <c r="H308" i="23" s="1"/>
  <c r="Q308" i="23" s="1"/>
  <c r="Z282" i="23"/>
  <c r="Z307" i="23" s="1"/>
  <c r="AP307" i="23" s="1"/>
  <c r="H285" i="23"/>
  <c r="H310" i="23" s="1"/>
  <c r="Q310" i="23" s="1"/>
  <c r="Z290" i="23"/>
  <c r="Z315" i="23" s="1"/>
  <c r="AP315" i="23" s="1"/>
  <c r="I279" i="23"/>
  <c r="I304" i="23" s="1"/>
  <c r="R304" i="23" s="1"/>
  <c r="R294" i="23"/>
  <c r="AA284" i="23"/>
  <c r="AA309" i="23" s="1"/>
  <c r="AQ309" i="23" s="1"/>
  <c r="H289" i="23"/>
  <c r="H314" i="23" s="1"/>
  <c r="Q314" i="23" s="1"/>
  <c r="I283" i="23"/>
  <c r="I308" i="23" s="1"/>
  <c r="R308" i="23" s="1"/>
  <c r="AA291" i="23"/>
  <c r="AA316" i="23" s="1"/>
  <c r="AQ316" i="23" s="1"/>
  <c r="Z279" i="23"/>
  <c r="Z304" i="23" s="1"/>
  <c r="AP304" i="23" s="1"/>
  <c r="Z280" i="23"/>
  <c r="Z305" i="23" s="1"/>
  <c r="AP305" i="23" s="1"/>
  <c r="AA288" i="23"/>
  <c r="AA313" i="23" s="1"/>
  <c r="AQ313" i="23" s="1"/>
  <c r="AA362" i="23" s="1"/>
  <c r="AA387" i="23" s="1"/>
  <c r="H287" i="23"/>
  <c r="H312" i="23" s="1"/>
  <c r="Q312" i="23" s="1"/>
  <c r="Z292" i="23"/>
  <c r="Z317" i="23" s="1"/>
  <c r="AP317" i="23" s="1"/>
  <c r="Z366" i="23" s="1"/>
  <c r="Z391" i="23" s="1"/>
  <c r="I276" i="23"/>
  <c r="I301" i="23" s="1"/>
  <c r="R301" i="23" s="1"/>
  <c r="AQ301" i="23" s="1"/>
  <c r="AA280" i="23"/>
  <c r="AA305" i="23" s="1"/>
  <c r="AQ305" i="23" s="1"/>
  <c r="AA281" i="23"/>
  <c r="AA306" i="23" s="1"/>
  <c r="AQ306" i="23" s="1"/>
  <c r="Z293" i="23"/>
  <c r="Z318" i="23" s="1"/>
  <c r="AP318" i="23" s="1"/>
  <c r="Z367" i="23" s="1"/>
  <c r="Z392" i="23" s="1"/>
  <c r="I278" i="23"/>
  <c r="I303" i="23" s="1"/>
  <c r="R303" i="23" s="1"/>
  <c r="I277" i="23"/>
  <c r="I302" i="23" s="1"/>
  <c r="R302" i="23" s="1"/>
  <c r="AP352" i="23"/>
  <c r="BA357" i="23"/>
  <c r="BA368" i="23"/>
  <c r="AP365" i="23"/>
  <c r="BA367" i="23"/>
  <c r="AQ353" i="23"/>
  <c r="AZ357" i="23"/>
  <c r="AZ368" i="23"/>
  <c r="AQ352" i="23"/>
  <c r="AZ358" i="23"/>
  <c r="AP360" i="23"/>
  <c r="AQ354" i="23"/>
  <c r="AP366" i="23"/>
  <c r="AQ355" i="23"/>
  <c r="AQ362" i="23"/>
  <c r="AQ366" i="23"/>
  <c r="AP362" i="23"/>
  <c r="BA363" i="23"/>
  <c r="AQ358" i="23"/>
  <c r="AZ355" i="23"/>
  <c r="AZ364" i="23"/>
  <c r="AP363" i="23"/>
  <c r="AP361" i="23"/>
  <c r="AZ356" i="23"/>
  <c r="AQ359" i="23"/>
  <c r="AP353" i="23"/>
  <c r="AZ354" i="23"/>
  <c r="BA365" i="23"/>
  <c r="AQ361" i="23"/>
  <c r="AP367" i="23"/>
  <c r="AQ356" i="23"/>
  <c r="AP359" i="23"/>
  <c r="AQ360" i="23"/>
  <c r="AQ364" i="23"/>
  <c r="AA364" i="23" s="1"/>
  <c r="AA389" i="23" s="1"/>
  <c r="AZ352" i="23"/>
  <c r="AQ357" i="23"/>
  <c r="AQ368" i="23"/>
  <c r="AZ365" i="23"/>
  <c r="AQ367" i="23"/>
  <c r="BA353" i="23"/>
  <c r="AP357" i="23"/>
  <c r="AP368" i="23"/>
  <c r="BA352" i="23"/>
  <c r="AP358" i="23"/>
  <c r="AZ360" i="23"/>
  <c r="BA354" i="23"/>
  <c r="AZ366" i="23"/>
  <c r="BA355" i="23"/>
  <c r="BA362" i="23"/>
  <c r="BA366" i="23"/>
  <c r="AZ362" i="23"/>
  <c r="AQ363" i="23"/>
  <c r="BA358" i="23"/>
  <c r="AP355" i="23"/>
  <c r="AP364" i="23"/>
  <c r="Z364" i="23" s="1"/>
  <c r="Z389" i="23" s="1"/>
  <c r="AZ363" i="23"/>
  <c r="AZ361" i="23"/>
  <c r="AP356" i="23"/>
  <c r="BA359" i="23"/>
  <c r="AZ353" i="23"/>
  <c r="AP354" i="23"/>
  <c r="AQ365" i="23"/>
  <c r="BA361" i="23"/>
  <c r="AZ367" i="23"/>
  <c r="BA356" i="23"/>
  <c r="AZ359" i="23"/>
  <c r="BA360" i="23"/>
  <c r="BA351" i="23"/>
  <c r="BA364" i="23"/>
  <c r="AP351" i="23"/>
  <c r="AZ351" i="23"/>
  <c r="AQ351" i="23"/>
  <c r="AA277" i="23"/>
  <c r="AA302" i="23" s="1"/>
  <c r="I351" i="23"/>
  <c r="I376" i="23" s="1"/>
  <c r="R376" i="23" s="1"/>
  <c r="AA351" i="23"/>
  <c r="AA376" i="23" s="1"/>
  <c r="Z357" i="23"/>
  <c r="Z382" i="23" s="1"/>
  <c r="H357" i="23"/>
  <c r="H382" i="23" s="1"/>
  <c r="Q382" i="23" s="1"/>
  <c r="AA357" i="23"/>
  <c r="AA382" i="23" s="1"/>
  <c r="I357" i="23"/>
  <c r="I382" i="23" s="1"/>
  <c r="R382" i="23" s="1"/>
  <c r="Z358" i="23"/>
  <c r="Z383" i="23" s="1"/>
  <c r="H358" i="23"/>
  <c r="H383" i="23" s="1"/>
  <c r="Q383" i="23" s="1"/>
  <c r="Z352" i="23"/>
  <c r="Z377" i="23" s="1"/>
  <c r="H352" i="23"/>
  <c r="H377" i="23" s="1"/>
  <c r="Q377" i="23" s="1"/>
  <c r="Z353" i="23"/>
  <c r="Z378" i="23" s="1"/>
  <c r="H353" i="23"/>
  <c r="H378" i="23" s="1"/>
  <c r="Q378" i="23" s="1"/>
  <c r="H361" i="23"/>
  <c r="H386" i="23" s="1"/>
  <c r="Q386" i="23" s="1"/>
  <c r="I361" i="23"/>
  <c r="I386" i="23" s="1"/>
  <c r="R386" i="23" s="1"/>
  <c r="I364" i="23"/>
  <c r="I389" i="23" s="1"/>
  <c r="R389" i="23" s="1"/>
  <c r="H364" i="23"/>
  <c r="H389" i="23" s="1"/>
  <c r="Q389" i="23" s="1"/>
  <c r="I363" i="23"/>
  <c r="I388" i="23" s="1"/>
  <c r="R388" i="23" s="1"/>
  <c r="AA365" i="23"/>
  <c r="AA390" i="23" s="1"/>
  <c r="I365" i="23"/>
  <c r="I390" i="23" s="1"/>
  <c r="R390" i="23" s="1"/>
  <c r="I366" i="23"/>
  <c r="I391" i="23" s="1"/>
  <c r="R391" i="23" s="1"/>
  <c r="H351" i="23"/>
  <c r="H376" i="23" s="1"/>
  <c r="Q376" i="23" s="1"/>
  <c r="Z351" i="23"/>
  <c r="Z376" i="23" s="1"/>
  <c r="I367" i="23"/>
  <c r="I392" i="23" s="1"/>
  <c r="R392" i="23" s="1"/>
  <c r="Z359" i="23"/>
  <c r="Z384" i="23" s="1"/>
  <c r="H359" i="23"/>
  <c r="H384" i="23" s="1"/>
  <c r="Q384" i="23" s="1"/>
  <c r="AA352" i="23"/>
  <c r="AA377" i="23" s="1"/>
  <c r="I352" i="23"/>
  <c r="I377" i="23" s="1"/>
  <c r="R377" i="23" s="1"/>
  <c r="AA353" i="23"/>
  <c r="AA378" i="23" s="1"/>
  <c r="I353" i="23"/>
  <c r="I378" i="23" s="1"/>
  <c r="R378" i="23" s="1"/>
  <c r="H363" i="23"/>
  <c r="H388" i="23" s="1"/>
  <c r="Q388" i="23" s="1"/>
  <c r="H362" i="23"/>
  <c r="H387" i="23" s="1"/>
  <c r="Q387" i="23" s="1"/>
  <c r="Z354" i="23"/>
  <c r="Z379" i="23" s="1"/>
  <c r="H354" i="23"/>
  <c r="H379" i="23" s="1"/>
  <c r="Q379" i="23" s="1"/>
  <c r="Z355" i="23"/>
  <c r="Z380" i="23" s="1"/>
  <c r="H355" i="23"/>
  <c r="H380" i="23" s="1"/>
  <c r="Q380" i="23" s="1"/>
  <c r="AA360" i="23"/>
  <c r="AA385" i="23" s="1"/>
  <c r="I360" i="23"/>
  <c r="I385" i="23" s="1"/>
  <c r="R385" i="23" s="1"/>
  <c r="H366" i="23"/>
  <c r="H391" i="23" s="1"/>
  <c r="Q391" i="23" s="1"/>
  <c r="AA354" i="23"/>
  <c r="AA379" i="23" s="1"/>
  <c r="I354" i="23"/>
  <c r="I379" i="23" s="1"/>
  <c r="R379" i="23" s="1"/>
  <c r="AA355" i="23"/>
  <c r="AA380" i="23" s="1"/>
  <c r="I355" i="23"/>
  <c r="I380" i="23" s="1"/>
  <c r="R380" i="23" s="1"/>
  <c r="Z356" i="23"/>
  <c r="Z381" i="23" s="1"/>
  <c r="H356" i="23"/>
  <c r="H381" i="23" s="1"/>
  <c r="Q381" i="23" s="1"/>
  <c r="AA356" i="23"/>
  <c r="AA381" i="23" s="1"/>
  <c r="I356" i="23"/>
  <c r="I381" i="23" s="1"/>
  <c r="R381" i="23" s="1"/>
  <c r="AA358" i="23"/>
  <c r="AA383" i="23" s="1"/>
  <c r="I358" i="23"/>
  <c r="I383" i="23" s="1"/>
  <c r="R383" i="23" s="1"/>
  <c r="H367" i="23"/>
  <c r="H392" i="23" s="1"/>
  <c r="Q392" i="23" s="1"/>
  <c r="AA359" i="23"/>
  <c r="AA384" i="23" s="1"/>
  <c r="I359" i="23"/>
  <c r="I384" i="23" s="1"/>
  <c r="R384" i="23" s="1"/>
  <c r="Z360" i="23"/>
  <c r="Z385" i="23" s="1"/>
  <c r="H360" i="23"/>
  <c r="H385" i="23" s="1"/>
  <c r="Q385" i="23" s="1"/>
  <c r="Z365" i="23"/>
  <c r="Z390" i="23" s="1"/>
  <c r="H365" i="23"/>
  <c r="H390" i="23" s="1"/>
  <c r="Q390" i="23" s="1"/>
  <c r="I362" i="23"/>
  <c r="I387" i="23" s="1"/>
  <c r="R387" i="23" s="1"/>
  <c r="BA276" i="23"/>
  <c r="AI276" i="23" s="1"/>
  <c r="AI301" i="23" s="1"/>
  <c r="AZ277" i="23"/>
  <c r="AH277" i="23" s="1"/>
  <c r="AH302" i="23" s="1"/>
  <c r="BA282" i="23"/>
  <c r="AQ293" i="23"/>
  <c r="AP293" i="23"/>
  <c r="AQ279" i="23"/>
  <c r="AP277" i="23"/>
  <c r="AQ282" i="23"/>
  <c r="BA293" i="23"/>
  <c r="AI293" i="23" s="1"/>
  <c r="AI318" i="23" s="1"/>
  <c r="AZ290" i="23"/>
  <c r="BA292" i="23"/>
  <c r="AI292" i="23" s="1"/>
  <c r="AI317" i="23" s="1"/>
  <c r="AQ278" i="23"/>
  <c r="AP282" i="23"/>
  <c r="AZ293" i="23"/>
  <c r="BA277" i="23"/>
  <c r="AZ283" i="23"/>
  <c r="AH283" i="23" s="1"/>
  <c r="AH308" i="23" s="1"/>
  <c r="AP285" i="23"/>
  <c r="BA279" i="23"/>
  <c r="AI279" i="23" s="1"/>
  <c r="AI304" i="23" s="1"/>
  <c r="AP123" i="23"/>
  <c r="AP291" i="23"/>
  <c r="BA280" i="23"/>
  <c r="AQ287" i="23"/>
  <c r="BA291" i="23"/>
  <c r="AP287" i="23"/>
  <c r="BA288" i="23"/>
  <c r="AQ283" i="23"/>
  <c r="AP280" i="23"/>
  <c r="AZ289" i="23"/>
  <c r="AZ288" i="23"/>
  <c r="AP286" i="23"/>
  <c r="AP281" i="23"/>
  <c r="BA284" i="23"/>
  <c r="AP278" i="23"/>
  <c r="AP279" i="23"/>
  <c r="BA123" i="23"/>
  <c r="AQ290" i="23"/>
  <c r="AZ276" i="23"/>
  <c r="BA286" i="23"/>
  <c r="AP292" i="23"/>
  <c r="AQ281" i="23"/>
  <c r="AP284" i="23"/>
  <c r="AQ285" i="23"/>
  <c r="AQ276" i="23"/>
  <c r="AQ289" i="23"/>
  <c r="Z309" i="23"/>
  <c r="Z303" i="23"/>
  <c r="Z312" i="23"/>
  <c r="AA312" i="23"/>
  <c r="AQ312" i="23" s="1"/>
  <c r="AA361" i="23" s="1"/>
  <c r="AA386" i="23" s="1"/>
  <c r="AA317" i="23"/>
  <c r="Z302" i="23"/>
  <c r="AP302" i="23" s="1"/>
  <c r="AA304" i="23"/>
  <c r="AP290" i="23"/>
  <c r="AQ292" i="23"/>
  <c r="BA278" i="23"/>
  <c r="AI278" i="23" s="1"/>
  <c r="AI303" i="23" s="1"/>
  <c r="AZ282" i="23"/>
  <c r="AQ277" i="23"/>
  <c r="AP283" i="23"/>
  <c r="AZ285" i="23"/>
  <c r="AH285" i="23" s="1"/>
  <c r="AH310" i="23" s="1"/>
  <c r="AZ123" i="23"/>
  <c r="AZ291" i="23"/>
  <c r="AQ280" i="23"/>
  <c r="BA287" i="23"/>
  <c r="AI287" i="23" s="1"/>
  <c r="AI312" i="23" s="1"/>
  <c r="AQ291" i="23"/>
  <c r="AZ287" i="23"/>
  <c r="AQ288" i="23"/>
  <c r="BA283" i="23"/>
  <c r="AI283" i="23" s="1"/>
  <c r="AI308" i="23" s="1"/>
  <c r="AZ280" i="23"/>
  <c r="AP289" i="23"/>
  <c r="AP288" i="23"/>
  <c r="AZ286" i="23"/>
  <c r="AZ281" i="23"/>
  <c r="AQ284" i="23"/>
  <c r="AZ278" i="23"/>
  <c r="AH278" i="23" s="1"/>
  <c r="AH303" i="23" s="1"/>
  <c r="AZ279" i="23"/>
  <c r="AQ123" i="23"/>
  <c r="BA290" i="23"/>
  <c r="AP276" i="23"/>
  <c r="AQ286" i="23"/>
  <c r="AZ292" i="23"/>
  <c r="BA281" i="23"/>
  <c r="AZ284" i="23"/>
  <c r="AH284" i="23" s="1"/>
  <c r="AH309" i="23" s="1"/>
  <c r="BA285" i="23"/>
  <c r="BA289" i="23"/>
  <c r="Z308" i="23"/>
  <c r="AA308" i="23"/>
  <c r="AA318" i="23"/>
  <c r="Z310" i="23"/>
  <c r="AA303" i="23"/>
  <c r="N3" i="23"/>
  <c r="N8" i="23"/>
  <c r="N17" i="23"/>
  <c r="N4" i="23"/>
  <c r="N7" i="23"/>
  <c r="N16" i="23"/>
  <c r="N11" i="23"/>
  <c r="N12" i="23"/>
  <c r="N13" i="23"/>
  <c r="N9" i="23"/>
  <c r="N5" i="23"/>
  <c r="N18" i="23"/>
  <c r="N10" i="23"/>
  <c r="N20" i="23"/>
  <c r="N6" i="23"/>
  <c r="N14" i="23"/>
  <c r="N19" i="23"/>
  <c r="N15" i="23"/>
  <c r="BB83" i="23"/>
  <c r="BB84" i="23"/>
  <c r="BB88" i="23"/>
  <c r="BB90" i="23"/>
  <c r="BB89" i="23"/>
  <c r="AR82" i="23"/>
  <c r="AS82" i="23" s="1"/>
  <c r="AR81" i="23"/>
  <c r="AS81" i="23" s="1"/>
  <c r="AR84" i="23"/>
  <c r="AS84" i="23" s="1"/>
  <c r="AR88" i="23"/>
  <c r="AS88" i="23" s="1"/>
  <c r="AR91" i="23"/>
  <c r="AS91" i="23" s="1"/>
  <c r="AR89" i="23"/>
  <c r="AS89" i="23" s="1"/>
  <c r="AR85" i="23"/>
  <c r="AS85" i="23" s="1"/>
  <c r="BB86" i="23"/>
  <c r="BB94" i="23"/>
  <c r="BB95" i="23"/>
  <c r="AR92" i="23"/>
  <c r="AS92" i="23" s="1"/>
  <c r="BB80" i="23"/>
  <c r="BB97" i="23"/>
  <c r="BB85" i="23"/>
  <c r="AR94" i="23"/>
  <c r="AS94" i="23" s="1"/>
  <c r="BB87" i="23"/>
  <c r="BB91" i="23"/>
  <c r="AQ98" i="23"/>
  <c r="AR95" i="23"/>
  <c r="AS95" i="23" s="1"/>
  <c r="BB92" i="23"/>
  <c r="AR80" i="23"/>
  <c r="AR97" i="23"/>
  <c r="AS97" i="23" s="1"/>
  <c r="AR83" i="23"/>
  <c r="AS83" i="23" s="1"/>
  <c r="AP98" i="23"/>
  <c r="AR87" i="23"/>
  <c r="AS87" i="23" s="1"/>
  <c r="BB96" i="23"/>
  <c r="BA98" i="23"/>
  <c r="AR86" i="23"/>
  <c r="AS86" i="23" s="1"/>
  <c r="AR90" i="23"/>
  <c r="AS90" i="23" s="1"/>
  <c r="BB82" i="23"/>
  <c r="BB81" i="23"/>
  <c r="AZ98" i="23"/>
  <c r="AR96" i="23"/>
  <c r="AS96" i="23" s="1"/>
  <c r="AH293" i="23" l="1"/>
  <c r="AH318" i="23" s="1"/>
  <c r="AQ304" i="23"/>
  <c r="AI282" i="23"/>
  <c r="AI307" i="23" s="1"/>
  <c r="BA307" i="23" s="1"/>
  <c r="AP303" i="23"/>
  <c r="AQ318" i="23"/>
  <c r="AA367" i="23" s="1"/>
  <c r="AA392" i="23" s="1"/>
  <c r="AQ392" i="23" s="1"/>
  <c r="AP309" i="23"/>
  <c r="AH288" i="23"/>
  <c r="AH313" i="23" s="1"/>
  <c r="AZ313" i="23" s="1"/>
  <c r="AI290" i="23"/>
  <c r="AI315" i="23" s="1"/>
  <c r="BA315" i="23" s="1"/>
  <c r="AI364" i="23" s="1"/>
  <c r="AI389" i="23" s="1"/>
  <c r="BA389" i="23" s="1"/>
  <c r="AI286" i="23"/>
  <c r="AI311" i="23" s="1"/>
  <c r="BA311" i="23" s="1"/>
  <c r="AI360" i="23" s="1"/>
  <c r="AI385" i="23" s="1"/>
  <c r="BA385" i="23" s="1"/>
  <c r="AP310" i="23"/>
  <c r="AI281" i="23"/>
  <c r="AI306" i="23" s="1"/>
  <c r="BA306" i="23" s="1"/>
  <c r="AI355" i="23" s="1"/>
  <c r="AI380" i="23" s="1"/>
  <c r="BA380" i="23" s="1"/>
  <c r="AH281" i="23"/>
  <c r="AH306" i="23" s="1"/>
  <c r="AZ306" i="23" s="1"/>
  <c r="AH355" i="23" s="1"/>
  <c r="AH380" i="23" s="1"/>
  <c r="AZ380" i="23" s="1"/>
  <c r="AH282" i="23"/>
  <c r="AH307" i="23" s="1"/>
  <c r="AZ307" i="23" s="1"/>
  <c r="AH356" i="23" s="1"/>
  <c r="AH381" i="23" s="1"/>
  <c r="AZ381" i="23" s="1"/>
  <c r="AQ308" i="23"/>
  <c r="AH276" i="23"/>
  <c r="AH301" i="23" s="1"/>
  <c r="AZ301" i="23" s="1"/>
  <c r="AQ303" i="23"/>
  <c r="AP308" i="23"/>
  <c r="AH290" i="23"/>
  <c r="AH315" i="23" s="1"/>
  <c r="AZ315" i="23" s="1"/>
  <c r="AH364" i="23" s="1"/>
  <c r="AH389" i="23" s="1"/>
  <c r="AZ389" i="23" s="1"/>
  <c r="Q319" i="23"/>
  <c r="BA304" i="23"/>
  <c r="AQ317" i="23"/>
  <c r="AA366" i="23" s="1"/>
  <c r="AA391" i="23" s="1"/>
  <c r="AQ391" i="23" s="1"/>
  <c r="BA317" i="23"/>
  <c r="AP381" i="23"/>
  <c r="AQ387" i="23"/>
  <c r="AH292" i="23"/>
  <c r="AH317" i="23" s="1"/>
  <c r="AZ317" i="23" s="1"/>
  <c r="AH366" i="23" s="1"/>
  <c r="AH391" i="23" s="1"/>
  <c r="AZ391" i="23" s="1"/>
  <c r="AQ386" i="23"/>
  <c r="AI284" i="23"/>
  <c r="AI309" i="23" s="1"/>
  <c r="BA309" i="23" s="1"/>
  <c r="AP312" i="23"/>
  <c r="Z361" i="23" s="1"/>
  <c r="Z386" i="23" s="1"/>
  <c r="AP386" i="23" s="1"/>
  <c r="AI288" i="23"/>
  <c r="AI313" i="23" s="1"/>
  <c r="AH279" i="23"/>
  <c r="AH304" i="23" s="1"/>
  <c r="AZ304" i="23" s="1"/>
  <c r="AI291" i="23"/>
  <c r="AI316" i="23" s="1"/>
  <c r="BA316" i="23" s="1"/>
  <c r="AQ383" i="23"/>
  <c r="AQ379" i="23"/>
  <c r="AQ302" i="23"/>
  <c r="BA301" i="23"/>
  <c r="AH280" i="23"/>
  <c r="AH305" i="23" s="1"/>
  <c r="AZ305" i="23" s="1"/>
  <c r="AH354" i="23" s="1"/>
  <c r="AH379" i="23" s="1"/>
  <c r="AZ379" i="23" s="1"/>
  <c r="AI280" i="23"/>
  <c r="AI305" i="23" s="1"/>
  <c r="BA305" i="23" s="1"/>
  <c r="AQ380" i="23"/>
  <c r="R319" i="23"/>
  <c r="AP391" i="23"/>
  <c r="AP387" i="23"/>
  <c r="AQ381" i="23"/>
  <c r="AP392" i="23"/>
  <c r="AZ309" i="23"/>
  <c r="AP389" i="23"/>
  <c r="AQ389" i="23"/>
  <c r="AP378" i="23"/>
  <c r="AP377" i="23"/>
  <c r="AP383" i="23"/>
  <c r="AQ382" i="23"/>
  <c r="AP382" i="23"/>
  <c r="AP390" i="23"/>
  <c r="AP385" i="23"/>
  <c r="AQ384" i="23"/>
  <c r="AQ385" i="23"/>
  <c r="AP380" i="23"/>
  <c r="AP379" i="23"/>
  <c r="AQ378" i="23"/>
  <c r="AQ377" i="23"/>
  <c r="AP384" i="23"/>
  <c r="AP376" i="23"/>
  <c r="AQ390" i="23"/>
  <c r="AQ376" i="23"/>
  <c r="AZ303" i="23"/>
  <c r="AZ302" i="23"/>
  <c r="AI277" i="23"/>
  <c r="AI302" i="23" s="1"/>
  <c r="BA302" i="23" s="1"/>
  <c r="AH362" i="23"/>
  <c r="AH387" i="23" s="1"/>
  <c r="AZ387" i="23" s="1"/>
  <c r="AI361" i="23"/>
  <c r="AI386" i="23" s="1"/>
  <c r="BA386" i="23" s="1"/>
  <c r="BA312" i="23"/>
  <c r="I368" i="23"/>
  <c r="I393" i="23" s="1"/>
  <c r="R393" i="23" s="1"/>
  <c r="H368" i="23"/>
  <c r="H393" i="23" s="1"/>
  <c r="Q393" i="23" s="1"/>
  <c r="AH351" i="23"/>
  <c r="AH376" i="23" s="1"/>
  <c r="AZ376" i="23" s="1"/>
  <c r="Q369" i="23"/>
  <c r="AI365" i="23"/>
  <c r="AI390" i="23" s="1"/>
  <c r="BA390" i="23" s="1"/>
  <c r="AH352" i="23"/>
  <c r="AH377" i="23" s="1"/>
  <c r="AZ377" i="23" s="1"/>
  <c r="AH358" i="23"/>
  <c r="AH383" i="23" s="1"/>
  <c r="AZ383" i="23" s="1"/>
  <c r="AI358" i="23"/>
  <c r="AI383" i="23" s="1"/>
  <c r="BA383" i="23" s="1"/>
  <c r="AI356" i="23"/>
  <c r="AI381" i="23" s="1"/>
  <c r="BA381" i="23" s="1"/>
  <c r="AI354" i="23"/>
  <c r="AI379" i="23" s="1"/>
  <c r="BA379" i="23" s="1"/>
  <c r="AI353" i="23"/>
  <c r="AI378" i="23" s="1"/>
  <c r="BA378" i="23" s="1"/>
  <c r="AI351" i="23"/>
  <c r="AI376" i="23" s="1"/>
  <c r="BA376" i="23" s="1"/>
  <c r="R369" i="23"/>
  <c r="R344" i="23"/>
  <c r="AP294" i="23"/>
  <c r="Z289" i="23"/>
  <c r="AH291" i="23"/>
  <c r="AH316" i="23" s="1"/>
  <c r="AZ316" i="23" s="1"/>
  <c r="AH365" i="23" s="1"/>
  <c r="AH390" i="23" s="1"/>
  <c r="AZ390" i="23" s="1"/>
  <c r="BA303" i="23"/>
  <c r="BA318" i="23"/>
  <c r="AZ308" i="23"/>
  <c r="AH357" i="23" s="1"/>
  <c r="AH382" i="23" s="1"/>
  <c r="AZ382" i="23" s="1"/>
  <c r="AA289" i="23"/>
  <c r="AQ294" i="23"/>
  <c r="AZ294" i="23"/>
  <c r="Q344" i="23"/>
  <c r="BA294" i="23"/>
  <c r="BA313" i="23"/>
  <c r="AI362" i="23" s="1"/>
  <c r="AI387" i="23" s="1"/>
  <c r="BA387" i="23" s="1"/>
  <c r="AH286" i="23"/>
  <c r="AH311" i="23" s="1"/>
  <c r="AZ311" i="23" s="1"/>
  <c r="AH360" i="23" s="1"/>
  <c r="AH385" i="23" s="1"/>
  <c r="AZ385" i="23" s="1"/>
  <c r="AZ310" i="23"/>
  <c r="AH359" i="23" s="1"/>
  <c r="AH384" i="23" s="1"/>
  <c r="AZ384" i="23" s="1"/>
  <c r="AI285" i="23"/>
  <c r="AI310" i="23" s="1"/>
  <c r="BA310" i="23" s="1"/>
  <c r="AI359" i="23" s="1"/>
  <c r="AI384" i="23" s="1"/>
  <c r="BA384" i="23" s="1"/>
  <c r="AZ318" i="23"/>
  <c r="AH367" i="23" s="1"/>
  <c r="AH392" i="23" s="1"/>
  <c r="AZ392" i="23" s="1"/>
  <c r="AH287" i="23"/>
  <c r="AH312" i="23" s="1"/>
  <c r="AZ312" i="23" s="1"/>
  <c r="BA308" i="23"/>
  <c r="AI357" i="23" s="1"/>
  <c r="AI382" i="23" s="1"/>
  <c r="BA382" i="23" s="1"/>
  <c r="AS80" i="23"/>
  <c r="AI367" i="23" l="1"/>
  <c r="AI392" i="23" s="1"/>
  <c r="BA392" i="23" s="1"/>
  <c r="AI366" i="23"/>
  <c r="AI391" i="23" s="1"/>
  <c r="BA391" i="23" s="1"/>
  <c r="AH361" i="23"/>
  <c r="AH386" i="23" s="1"/>
  <c r="AZ386" i="23" s="1"/>
  <c r="Q394" i="23"/>
  <c r="R394" i="23"/>
  <c r="AI352" i="23"/>
  <c r="AI377" i="23" s="1"/>
  <c r="BA377" i="23" s="1"/>
  <c r="AH353" i="23"/>
  <c r="AH378" i="23" s="1"/>
  <c r="AZ378" i="23" s="1"/>
  <c r="AI289" i="23"/>
  <c r="AI314" i="23" s="1"/>
  <c r="AA314" i="23"/>
  <c r="AH289" i="23"/>
  <c r="AH314" i="23" s="1"/>
  <c r="Z314" i="23"/>
  <c r="AP314" i="23" l="1"/>
  <c r="AZ314" i="23"/>
  <c r="AQ314" i="23"/>
  <c r="BA314" i="23"/>
  <c r="AA363" i="23" l="1"/>
  <c r="AA388" i="23" s="1"/>
  <c r="Z363" i="23"/>
  <c r="Z388" i="23" s="1"/>
  <c r="BA344" i="23"/>
  <c r="BA319" i="23"/>
  <c r="BA369" i="23" s="1"/>
  <c r="AZ344" i="23"/>
  <c r="AZ319" i="23"/>
  <c r="AZ369" i="23" s="1"/>
  <c r="AQ319" i="23"/>
  <c r="AA368" i="23" s="1"/>
  <c r="AA393" i="23" s="1"/>
  <c r="AP319" i="23"/>
  <c r="Z368" i="23" s="1"/>
  <c r="Z393" i="23" s="1"/>
  <c r="AP393" i="23" l="1"/>
  <c r="AP388" i="23"/>
  <c r="AQ393" i="23"/>
  <c r="AQ388" i="23"/>
  <c r="AH368" i="23"/>
  <c r="AH393" i="23" s="1"/>
  <c r="AZ393" i="23" s="1"/>
  <c r="AH363" i="23"/>
  <c r="AH388" i="23" s="1"/>
  <c r="AZ388" i="23" s="1"/>
  <c r="AI363" i="23"/>
  <c r="AI388" i="23" s="1"/>
  <c r="BA388" i="23" s="1"/>
  <c r="AP369" i="23"/>
  <c r="AQ369" i="23"/>
  <c r="AI368" i="23"/>
  <c r="AI393" i="23" s="1"/>
  <c r="BA393" i="23" s="1"/>
  <c r="AP344" i="23"/>
  <c r="AQ344" i="23"/>
  <c r="AP394" i="23" l="1"/>
  <c r="AQ394" i="23"/>
  <c r="AZ394" i="23"/>
  <c r="BA394" i="23"/>
  <c r="AD179" i="23" l="1"/>
  <c r="AE179" i="23"/>
  <c r="AF179" i="23"/>
  <c r="AG179" i="23"/>
  <c r="AC180" i="23"/>
  <c r="AD180" i="23"/>
  <c r="AE180" i="23"/>
  <c r="AF180" i="23"/>
  <c r="AG180" i="23"/>
  <c r="AC181" i="23"/>
  <c r="AD181" i="23"/>
  <c r="AE181" i="23"/>
  <c r="AF181" i="23"/>
  <c r="AG181" i="23"/>
  <c r="AC182" i="23"/>
  <c r="AD182" i="23"/>
  <c r="AE182" i="23"/>
  <c r="AF182" i="23"/>
  <c r="AG182" i="23"/>
  <c r="AC183" i="23"/>
  <c r="AD183" i="23"/>
  <c r="AE183" i="23"/>
  <c r="AF183" i="23"/>
  <c r="AG183" i="23"/>
  <c r="AC184" i="23"/>
  <c r="AD184" i="23"/>
  <c r="AE184" i="23"/>
  <c r="AF184" i="23"/>
  <c r="AG184" i="23"/>
  <c r="AC185" i="23"/>
  <c r="AD185" i="23"/>
  <c r="AE185" i="23"/>
  <c r="AF185" i="23"/>
  <c r="AG185" i="23"/>
  <c r="AC186" i="23"/>
  <c r="AD186" i="23"/>
  <c r="AE186" i="23"/>
  <c r="AF186" i="23"/>
  <c r="AG186" i="23"/>
  <c r="AC187" i="23"/>
  <c r="AD187" i="23"/>
  <c r="AE187" i="23"/>
  <c r="AF187" i="23"/>
  <c r="AG187" i="23"/>
  <c r="AC188" i="23"/>
  <c r="AD188" i="23"/>
  <c r="AE188" i="23"/>
  <c r="AF188" i="23"/>
  <c r="AG188" i="23"/>
  <c r="AC189" i="23"/>
  <c r="AD189" i="23"/>
  <c r="AE189" i="23"/>
  <c r="AF189" i="23"/>
  <c r="AG189" i="23"/>
  <c r="AC190" i="23"/>
  <c r="AD190" i="23"/>
  <c r="AE190" i="23"/>
  <c r="AF190" i="23"/>
  <c r="AG190" i="23"/>
  <c r="AC191" i="23"/>
  <c r="AD191" i="23"/>
  <c r="AE191" i="23"/>
  <c r="AF191" i="23"/>
  <c r="AG191" i="23"/>
  <c r="AC192" i="23"/>
  <c r="AD192" i="23"/>
  <c r="AE192" i="23"/>
  <c r="AF192" i="23"/>
  <c r="AG192" i="23"/>
  <c r="AC193" i="23"/>
  <c r="AD193" i="23"/>
  <c r="AE193" i="23"/>
  <c r="AF193" i="23"/>
  <c r="AG193" i="23"/>
  <c r="AC194" i="23"/>
  <c r="AD194" i="23"/>
  <c r="AE194" i="23"/>
  <c r="AF194" i="23"/>
  <c r="AG194" i="23"/>
  <c r="AC195" i="23"/>
  <c r="AD195" i="23"/>
  <c r="AE195" i="23"/>
  <c r="AF195" i="23"/>
  <c r="AG195" i="23"/>
  <c r="AC196" i="23"/>
  <c r="AD196" i="23"/>
  <c r="AE196" i="23"/>
  <c r="AF196" i="23"/>
  <c r="AG196" i="23"/>
  <c r="U179" i="23"/>
  <c r="V179" i="23"/>
  <c r="W179" i="23"/>
  <c r="X179" i="23"/>
  <c r="Y179" i="23"/>
  <c r="U180" i="23"/>
  <c r="V180" i="23"/>
  <c r="W180" i="23"/>
  <c r="X180" i="23"/>
  <c r="Y180" i="23"/>
  <c r="U181" i="23"/>
  <c r="V181" i="23"/>
  <c r="W181" i="23"/>
  <c r="X181" i="23"/>
  <c r="Y181" i="23"/>
  <c r="U182" i="23"/>
  <c r="V182" i="23"/>
  <c r="W182" i="23"/>
  <c r="X182" i="23"/>
  <c r="Y182" i="23"/>
  <c r="U183" i="23"/>
  <c r="V183" i="23"/>
  <c r="W183" i="23"/>
  <c r="X183" i="23"/>
  <c r="Y183" i="23"/>
  <c r="U184" i="23"/>
  <c r="V184" i="23"/>
  <c r="W184" i="23"/>
  <c r="X184" i="23"/>
  <c r="Y184" i="23"/>
  <c r="U185" i="23"/>
  <c r="V185" i="23"/>
  <c r="W185" i="23"/>
  <c r="X185" i="23"/>
  <c r="Y185" i="23"/>
  <c r="U186" i="23"/>
  <c r="V186" i="23"/>
  <c r="W186" i="23"/>
  <c r="X186" i="23"/>
  <c r="Y186" i="23"/>
  <c r="U187" i="23"/>
  <c r="V187" i="23"/>
  <c r="W187" i="23"/>
  <c r="X187" i="23"/>
  <c r="Y187" i="23"/>
  <c r="U188" i="23"/>
  <c r="V188" i="23"/>
  <c r="W188" i="23"/>
  <c r="X188" i="23"/>
  <c r="Y188" i="23"/>
  <c r="U189" i="23"/>
  <c r="V189" i="23"/>
  <c r="W189" i="23"/>
  <c r="X189" i="23"/>
  <c r="Y189" i="23"/>
  <c r="U190" i="23"/>
  <c r="V190" i="23"/>
  <c r="W190" i="23"/>
  <c r="X190" i="23"/>
  <c r="Y190" i="23"/>
  <c r="U191" i="23"/>
  <c r="V191" i="23"/>
  <c r="W191" i="23"/>
  <c r="X191" i="23"/>
  <c r="Y191" i="23"/>
  <c r="U192" i="23"/>
  <c r="V192" i="23"/>
  <c r="W192" i="23"/>
  <c r="X192" i="23"/>
  <c r="Y192" i="23"/>
  <c r="U193" i="23"/>
  <c r="V193" i="23"/>
  <c r="W193" i="23"/>
  <c r="X193" i="23"/>
  <c r="Y193" i="23"/>
  <c r="U194" i="23"/>
  <c r="V194" i="23"/>
  <c r="W194" i="23"/>
  <c r="X194" i="23"/>
  <c r="Y194" i="23"/>
  <c r="U195" i="23"/>
  <c r="V195" i="23"/>
  <c r="W195" i="23"/>
  <c r="X195" i="23"/>
  <c r="Y195" i="23"/>
  <c r="U196" i="23"/>
  <c r="V196" i="23"/>
  <c r="W196" i="23"/>
  <c r="X196" i="23"/>
  <c r="Y196" i="23"/>
  <c r="C179" i="23"/>
  <c r="L179" i="23" s="1"/>
  <c r="D179" i="23"/>
  <c r="E179" i="23"/>
  <c r="N179" i="23" s="1"/>
  <c r="F179" i="23"/>
  <c r="O179" i="23" s="1"/>
  <c r="G179" i="23"/>
  <c r="P179" i="23" s="1"/>
  <c r="C180" i="23"/>
  <c r="D180" i="23"/>
  <c r="M180" i="23" s="1"/>
  <c r="E180" i="23"/>
  <c r="N180" i="23" s="1"/>
  <c r="F180" i="23"/>
  <c r="O180" i="23" s="1"/>
  <c r="G180" i="23"/>
  <c r="P180" i="23" s="1"/>
  <c r="C181" i="23"/>
  <c r="D181" i="23"/>
  <c r="M181" i="23" s="1"/>
  <c r="E181" i="23"/>
  <c r="N181" i="23" s="1"/>
  <c r="F181" i="23"/>
  <c r="O181" i="23" s="1"/>
  <c r="G181" i="23"/>
  <c r="P181" i="23" s="1"/>
  <c r="C182" i="23"/>
  <c r="D182" i="23"/>
  <c r="M182" i="23" s="1"/>
  <c r="E182" i="23"/>
  <c r="N182" i="23" s="1"/>
  <c r="F182" i="23"/>
  <c r="O182" i="23" s="1"/>
  <c r="G182" i="23"/>
  <c r="P182" i="23" s="1"/>
  <c r="C183" i="23"/>
  <c r="D183" i="23"/>
  <c r="M183" i="23" s="1"/>
  <c r="E183" i="23"/>
  <c r="N183" i="23" s="1"/>
  <c r="F183" i="23"/>
  <c r="O183" i="23" s="1"/>
  <c r="G183" i="23"/>
  <c r="P183" i="23" s="1"/>
  <c r="C184" i="23"/>
  <c r="D184" i="23"/>
  <c r="M184" i="23" s="1"/>
  <c r="E184" i="23"/>
  <c r="N184" i="23" s="1"/>
  <c r="F184" i="23"/>
  <c r="O184" i="23" s="1"/>
  <c r="G184" i="23"/>
  <c r="P184" i="23" s="1"/>
  <c r="C185" i="23"/>
  <c r="D185" i="23"/>
  <c r="M185" i="23" s="1"/>
  <c r="E185" i="23"/>
  <c r="N185" i="23" s="1"/>
  <c r="F185" i="23"/>
  <c r="O185" i="23" s="1"/>
  <c r="G185" i="23"/>
  <c r="P185" i="23" s="1"/>
  <c r="C186" i="23"/>
  <c r="L186" i="23" s="1"/>
  <c r="D186" i="23"/>
  <c r="E186" i="23"/>
  <c r="N186" i="23" s="1"/>
  <c r="F186" i="23"/>
  <c r="O186" i="23" s="1"/>
  <c r="G186" i="23"/>
  <c r="P186" i="23" s="1"/>
  <c r="C187" i="23"/>
  <c r="D187" i="23"/>
  <c r="M187" i="23" s="1"/>
  <c r="E187" i="23"/>
  <c r="N187" i="23" s="1"/>
  <c r="AW187" i="23" s="1"/>
  <c r="F187" i="23"/>
  <c r="O187" i="23" s="1"/>
  <c r="G187" i="23"/>
  <c r="P187" i="23" s="1"/>
  <c r="C188" i="23"/>
  <c r="D188" i="23"/>
  <c r="M188" i="23" s="1"/>
  <c r="E188" i="23"/>
  <c r="N188" i="23" s="1"/>
  <c r="F188" i="23"/>
  <c r="O188" i="23" s="1"/>
  <c r="G188" i="23"/>
  <c r="P188" i="23" s="1"/>
  <c r="C189" i="23"/>
  <c r="D189" i="23"/>
  <c r="M189" i="23" s="1"/>
  <c r="E189" i="23"/>
  <c r="N189" i="23" s="1"/>
  <c r="F189" i="23"/>
  <c r="O189" i="23" s="1"/>
  <c r="G189" i="23"/>
  <c r="P189" i="23" s="1"/>
  <c r="C190" i="23"/>
  <c r="L190" i="23" s="1"/>
  <c r="D190" i="23"/>
  <c r="E190" i="23"/>
  <c r="N190" i="23" s="1"/>
  <c r="F190" i="23"/>
  <c r="O190" i="23" s="1"/>
  <c r="AX190" i="23" s="1"/>
  <c r="G190" i="23"/>
  <c r="P190" i="23" s="1"/>
  <c r="C191" i="23"/>
  <c r="D191" i="23"/>
  <c r="M191" i="23" s="1"/>
  <c r="E191" i="23"/>
  <c r="N191" i="23" s="1"/>
  <c r="F191" i="23"/>
  <c r="O191" i="23" s="1"/>
  <c r="G191" i="23"/>
  <c r="P191" i="23" s="1"/>
  <c r="C192" i="23"/>
  <c r="L192" i="23" s="1"/>
  <c r="D192" i="23"/>
  <c r="E192" i="23"/>
  <c r="N192" i="23" s="1"/>
  <c r="F192" i="23"/>
  <c r="O192" i="23" s="1"/>
  <c r="G192" i="23"/>
  <c r="P192" i="23" s="1"/>
  <c r="C193" i="23"/>
  <c r="L193" i="23" s="1"/>
  <c r="D193" i="23"/>
  <c r="E193" i="23"/>
  <c r="N193" i="23" s="1"/>
  <c r="F193" i="23"/>
  <c r="O193" i="23" s="1"/>
  <c r="G193" i="23"/>
  <c r="P193" i="23" s="1"/>
  <c r="AY193" i="23" s="1"/>
  <c r="C194" i="23"/>
  <c r="D194" i="23"/>
  <c r="M194" i="23" s="1"/>
  <c r="E194" i="23"/>
  <c r="N194" i="23" s="1"/>
  <c r="F194" i="23"/>
  <c r="O194" i="23" s="1"/>
  <c r="G194" i="23"/>
  <c r="P194" i="23" s="1"/>
  <c r="C195" i="23"/>
  <c r="L195" i="23" s="1"/>
  <c r="D195" i="23"/>
  <c r="E195" i="23"/>
  <c r="N195" i="23" s="1"/>
  <c r="AW195" i="23" s="1"/>
  <c r="F195" i="23"/>
  <c r="O195" i="23" s="1"/>
  <c r="G195" i="23"/>
  <c r="P195" i="23" s="1"/>
  <c r="C196" i="23"/>
  <c r="D196" i="23"/>
  <c r="M196" i="23" s="1"/>
  <c r="E196" i="23"/>
  <c r="N196" i="23" s="1"/>
  <c r="F196" i="23"/>
  <c r="O196" i="23" s="1"/>
  <c r="G196" i="23"/>
  <c r="P196" i="23" s="1"/>
  <c r="AY185" i="23" l="1"/>
  <c r="AV184" i="23"/>
  <c r="AX182" i="23"/>
  <c r="AW194" i="23"/>
  <c r="AY192" i="23"/>
  <c r="AV191" i="23"/>
  <c r="AX189" i="23"/>
  <c r="AW186" i="23"/>
  <c r="AY184" i="23"/>
  <c r="AV183" i="23"/>
  <c r="AX181" i="23"/>
  <c r="AY195" i="23"/>
  <c r="AV194" i="23"/>
  <c r="AX192" i="23"/>
  <c r="AW189" i="23"/>
  <c r="AY187" i="23"/>
  <c r="AX184" i="23"/>
  <c r="AW181" i="23"/>
  <c r="AX195" i="23"/>
  <c r="AW192" i="23"/>
  <c r="AY190" i="23"/>
  <c r="AV189" i="23"/>
  <c r="AX187" i="23"/>
  <c r="AW184" i="23"/>
  <c r="AY182" i="23"/>
  <c r="AV181" i="23"/>
  <c r="AV187" i="23"/>
  <c r="AX196" i="23"/>
  <c r="AW193" i="23"/>
  <c r="AY191" i="23"/>
  <c r="AW185" i="23"/>
  <c r="AY183" i="23"/>
  <c r="AV182" i="23"/>
  <c r="AX180" i="23"/>
  <c r="AX193" i="23"/>
  <c r="AY188" i="23"/>
  <c r="AW182" i="23"/>
  <c r="AW196" i="23"/>
  <c r="AY194" i="23"/>
  <c r="AX191" i="23"/>
  <c r="AW188" i="23"/>
  <c r="AY186" i="23"/>
  <c r="AV185" i="23"/>
  <c r="AX183" i="23"/>
  <c r="AW180" i="23"/>
  <c r="AY196" i="23"/>
  <c r="AW190" i="23"/>
  <c r="AX185" i="23"/>
  <c r="AY180" i="23"/>
  <c r="AV196" i="23"/>
  <c r="AX194" i="23"/>
  <c r="AW191" i="23"/>
  <c r="AY189" i="23"/>
  <c r="AV188" i="23"/>
  <c r="AX186" i="23"/>
  <c r="AW183" i="23"/>
  <c r="AY181" i="23"/>
  <c r="AV180" i="23"/>
  <c r="AX188" i="23"/>
  <c r="J188" i="23"/>
  <c r="L188" i="23"/>
  <c r="AK188" i="23" s="1"/>
  <c r="AU186" i="23"/>
  <c r="J182" i="23"/>
  <c r="L182" i="23"/>
  <c r="AK182" i="23" s="1"/>
  <c r="J180" i="23"/>
  <c r="L180" i="23"/>
  <c r="AK180" i="23" s="1"/>
  <c r="J179" i="23"/>
  <c r="M179" i="23"/>
  <c r="S179" i="23" s="1"/>
  <c r="AO196" i="23"/>
  <c r="AN195" i="23"/>
  <c r="AO194" i="23"/>
  <c r="AM194" i="23"/>
  <c r="AN193" i="23"/>
  <c r="J196" i="23"/>
  <c r="L196" i="23"/>
  <c r="AK196" i="23" s="1"/>
  <c r="J195" i="23"/>
  <c r="M195" i="23"/>
  <c r="AV195" i="23" s="1"/>
  <c r="J194" i="23"/>
  <c r="L194" i="23"/>
  <c r="AK194" i="23" s="1"/>
  <c r="J193" i="23"/>
  <c r="M193" i="23"/>
  <c r="AV193" i="23" s="1"/>
  <c r="AU192" i="23"/>
  <c r="AU190" i="23"/>
  <c r="J184" i="23"/>
  <c r="L184" i="23"/>
  <c r="AK184" i="23" s="1"/>
  <c r="AX179" i="23"/>
  <c r="O197" i="23"/>
  <c r="AM196" i="23"/>
  <c r="AO192" i="23"/>
  <c r="AM192" i="23"/>
  <c r="AK192" i="23"/>
  <c r="AN191" i="23"/>
  <c r="AL191" i="23"/>
  <c r="AO190" i="23"/>
  <c r="AM190" i="23"/>
  <c r="AK190" i="23"/>
  <c r="AN189" i="23"/>
  <c r="AL189" i="23"/>
  <c r="AO188" i="23"/>
  <c r="AM188" i="23"/>
  <c r="AN187" i="23"/>
  <c r="AL187" i="23"/>
  <c r="AO186" i="23"/>
  <c r="AM186" i="23"/>
  <c r="AK186" i="23"/>
  <c r="AN185" i="23"/>
  <c r="AL185" i="23"/>
  <c r="AO184" i="23"/>
  <c r="AM184" i="23"/>
  <c r="AN183" i="23"/>
  <c r="AL183" i="23"/>
  <c r="AO182" i="23"/>
  <c r="AM182" i="23"/>
  <c r="AN181" i="23"/>
  <c r="AL181" i="23"/>
  <c r="AO180" i="23"/>
  <c r="AM180" i="23"/>
  <c r="AN179" i="23"/>
  <c r="AU195" i="23"/>
  <c r="AU193" i="23"/>
  <c r="J192" i="23"/>
  <c r="M192" i="23"/>
  <c r="AV192" i="23" s="1"/>
  <c r="J191" i="23"/>
  <c r="L191" i="23"/>
  <c r="AK191" i="23" s="1"/>
  <c r="J190" i="23"/>
  <c r="M190" i="23"/>
  <c r="AV190" i="23" s="1"/>
  <c r="J189" i="23"/>
  <c r="L189" i="23"/>
  <c r="AK189" i="23" s="1"/>
  <c r="J187" i="23"/>
  <c r="L187" i="23"/>
  <c r="AK187" i="23" s="1"/>
  <c r="J186" i="23"/>
  <c r="M186" i="23"/>
  <c r="AV186" i="23" s="1"/>
  <c r="J185" i="23"/>
  <c r="L185" i="23"/>
  <c r="AK185" i="23" s="1"/>
  <c r="J183" i="23"/>
  <c r="L183" i="23"/>
  <c r="AK183" i="23" s="1"/>
  <c r="J181" i="23"/>
  <c r="L181" i="23"/>
  <c r="P197" i="23"/>
  <c r="AY179" i="23"/>
  <c r="AW179" i="23"/>
  <c r="N197" i="23"/>
  <c r="AU179" i="23"/>
  <c r="AN196" i="23"/>
  <c r="AL196" i="23"/>
  <c r="AO195" i="23"/>
  <c r="AM195" i="23"/>
  <c r="AK195" i="23"/>
  <c r="AN194" i="23"/>
  <c r="AL194" i="23"/>
  <c r="AO193" i="23"/>
  <c r="AM193" i="23"/>
  <c r="AK193" i="23"/>
  <c r="AN192" i="23"/>
  <c r="AO191" i="23"/>
  <c r="AM191" i="23"/>
  <c r="AN190" i="23"/>
  <c r="AO189" i="23"/>
  <c r="AM189" i="23"/>
  <c r="AN188" i="23"/>
  <c r="AL188" i="23"/>
  <c r="AO187" i="23"/>
  <c r="AM187" i="23"/>
  <c r="AN186" i="23"/>
  <c r="AO185" i="23"/>
  <c r="AM185" i="23"/>
  <c r="AN184" i="23"/>
  <c r="AL184" i="23"/>
  <c r="AO183" i="23"/>
  <c r="AM183" i="23"/>
  <c r="AN182" i="23"/>
  <c r="AL182" i="23"/>
  <c r="AO181" i="23"/>
  <c r="AM181" i="23"/>
  <c r="AN180" i="23"/>
  <c r="AL180" i="23"/>
  <c r="AO179" i="23"/>
  <c r="AM179" i="23"/>
  <c r="AK179" i="23"/>
  <c r="AC105" i="23"/>
  <c r="AD105" i="23"/>
  <c r="AE105" i="23"/>
  <c r="AF105" i="23"/>
  <c r="AG105" i="23"/>
  <c r="AC106" i="23"/>
  <c r="AD106" i="23"/>
  <c r="AE106" i="23"/>
  <c r="AF106" i="23"/>
  <c r="AG106" i="23"/>
  <c r="AC107" i="23"/>
  <c r="AD107" i="23"/>
  <c r="AE107" i="23"/>
  <c r="AF107" i="23"/>
  <c r="AG107" i="23"/>
  <c r="AC108" i="23"/>
  <c r="AD108" i="23"/>
  <c r="AE108" i="23"/>
  <c r="AF108" i="23"/>
  <c r="AG108" i="23"/>
  <c r="AC109" i="23"/>
  <c r="AD109" i="23"/>
  <c r="AE109" i="23"/>
  <c r="AF109" i="23"/>
  <c r="AG109" i="23"/>
  <c r="AC110" i="23"/>
  <c r="AD110" i="23"/>
  <c r="AE110" i="23"/>
  <c r="AF110" i="23"/>
  <c r="AG110" i="23"/>
  <c r="AC111" i="23"/>
  <c r="AD111" i="23"/>
  <c r="AE111" i="23"/>
  <c r="AF111" i="23"/>
  <c r="AG111" i="23"/>
  <c r="AC112" i="23"/>
  <c r="AD112" i="23"/>
  <c r="AE112" i="23"/>
  <c r="AF112" i="23"/>
  <c r="AG112" i="23"/>
  <c r="AC113" i="23"/>
  <c r="AD113" i="23"/>
  <c r="AE113" i="23"/>
  <c r="AF113" i="23"/>
  <c r="AG113" i="23"/>
  <c r="AC114" i="23"/>
  <c r="AD114" i="23"/>
  <c r="AE114" i="23"/>
  <c r="AF114" i="23"/>
  <c r="AG114" i="23"/>
  <c r="AC115" i="23"/>
  <c r="AD115" i="23"/>
  <c r="AE115" i="23"/>
  <c r="AF115" i="23"/>
  <c r="AG115" i="23"/>
  <c r="AC116" i="23"/>
  <c r="AD116" i="23"/>
  <c r="AE116" i="23"/>
  <c r="AF116" i="23"/>
  <c r="AG116" i="23"/>
  <c r="AC117" i="23"/>
  <c r="AD117" i="23"/>
  <c r="AE117" i="23"/>
  <c r="AF117" i="23"/>
  <c r="AG117" i="23"/>
  <c r="AC118" i="23"/>
  <c r="AD118" i="23"/>
  <c r="AE118" i="23"/>
  <c r="AF118" i="23"/>
  <c r="AG118" i="23"/>
  <c r="AC119" i="23"/>
  <c r="AD119" i="23"/>
  <c r="AE119" i="23"/>
  <c r="AF119" i="23"/>
  <c r="AG119" i="23"/>
  <c r="AC120" i="23"/>
  <c r="AD120" i="23"/>
  <c r="AE120" i="23"/>
  <c r="AF120" i="23"/>
  <c r="AG120" i="23"/>
  <c r="AC121" i="23"/>
  <c r="AD121" i="23"/>
  <c r="AE121" i="23"/>
  <c r="AF121" i="23"/>
  <c r="AG121" i="23"/>
  <c r="AC122" i="23"/>
  <c r="AD122" i="23"/>
  <c r="AE122" i="23"/>
  <c r="AF122" i="23"/>
  <c r="AG122" i="23"/>
  <c r="U105" i="23"/>
  <c r="V105" i="23"/>
  <c r="W105" i="23"/>
  <c r="X105" i="23"/>
  <c r="Y105" i="23"/>
  <c r="U106" i="23"/>
  <c r="V106" i="23"/>
  <c r="W106" i="23"/>
  <c r="X106" i="23"/>
  <c r="Y106" i="23"/>
  <c r="U107" i="23"/>
  <c r="V107" i="23"/>
  <c r="W107" i="23"/>
  <c r="X107" i="23"/>
  <c r="Y107" i="23"/>
  <c r="U108" i="23"/>
  <c r="V108" i="23"/>
  <c r="W108" i="23"/>
  <c r="X108" i="23"/>
  <c r="Y108" i="23"/>
  <c r="U109" i="23"/>
  <c r="V109" i="23"/>
  <c r="W109" i="23"/>
  <c r="X109" i="23"/>
  <c r="Y109" i="23"/>
  <c r="U110" i="23"/>
  <c r="V110" i="23"/>
  <c r="W110" i="23"/>
  <c r="X110" i="23"/>
  <c r="Y110" i="23"/>
  <c r="U111" i="23"/>
  <c r="V111" i="23"/>
  <c r="W111" i="23"/>
  <c r="X111" i="23"/>
  <c r="Y111" i="23"/>
  <c r="U112" i="23"/>
  <c r="V112" i="23"/>
  <c r="W112" i="23"/>
  <c r="X112" i="23"/>
  <c r="Y112" i="23"/>
  <c r="U113" i="23"/>
  <c r="V113" i="23"/>
  <c r="W113" i="23"/>
  <c r="X113" i="23"/>
  <c r="Y113" i="23"/>
  <c r="U114" i="23"/>
  <c r="V114" i="23"/>
  <c r="W114" i="23"/>
  <c r="X114" i="23"/>
  <c r="Y114" i="23"/>
  <c r="U115" i="23"/>
  <c r="V115" i="23"/>
  <c r="W115" i="23"/>
  <c r="X115" i="23"/>
  <c r="Y115" i="23"/>
  <c r="U116" i="23"/>
  <c r="V116" i="23"/>
  <c r="W116" i="23"/>
  <c r="X116" i="23"/>
  <c r="Y116" i="23"/>
  <c r="U117" i="23"/>
  <c r="V117" i="23"/>
  <c r="W117" i="23"/>
  <c r="X117" i="23"/>
  <c r="Y117" i="23"/>
  <c r="U118" i="23"/>
  <c r="V118" i="23"/>
  <c r="W118" i="23"/>
  <c r="X118" i="23"/>
  <c r="Y118" i="23"/>
  <c r="U119" i="23"/>
  <c r="V119" i="23"/>
  <c r="W119" i="23"/>
  <c r="X119" i="23"/>
  <c r="Y119" i="23"/>
  <c r="U120" i="23"/>
  <c r="V120" i="23"/>
  <c r="W120" i="23"/>
  <c r="X120" i="23"/>
  <c r="Y120" i="23"/>
  <c r="U121" i="23"/>
  <c r="V121" i="23"/>
  <c r="W121" i="23"/>
  <c r="X121" i="23"/>
  <c r="Y121" i="23"/>
  <c r="U122" i="23"/>
  <c r="V122" i="23"/>
  <c r="W122" i="23"/>
  <c r="X122" i="23"/>
  <c r="Y122" i="23"/>
  <c r="C105" i="23"/>
  <c r="D105" i="23"/>
  <c r="M105" i="23" s="1"/>
  <c r="M351" i="23" s="1"/>
  <c r="D351" i="23" s="1"/>
  <c r="D376" i="23" s="1"/>
  <c r="M376" i="23" s="1"/>
  <c r="E105" i="23"/>
  <c r="N105" i="23" s="1"/>
  <c r="N351" i="23" s="1"/>
  <c r="F105" i="23"/>
  <c r="O105" i="23" s="1"/>
  <c r="O351" i="23" s="1"/>
  <c r="G105" i="23"/>
  <c r="P105" i="23" s="1"/>
  <c r="P351" i="23" s="1"/>
  <c r="C106" i="23"/>
  <c r="D106" i="23"/>
  <c r="M106" i="23" s="1"/>
  <c r="M352" i="23" s="1"/>
  <c r="E106" i="23"/>
  <c r="N106" i="23" s="1"/>
  <c r="N352" i="23" s="1"/>
  <c r="F106" i="23"/>
  <c r="O106" i="23" s="1"/>
  <c r="O352" i="23" s="1"/>
  <c r="G106" i="23"/>
  <c r="P106" i="23" s="1"/>
  <c r="P352" i="23" s="1"/>
  <c r="C107" i="23"/>
  <c r="D107" i="23"/>
  <c r="M107" i="23" s="1"/>
  <c r="M353" i="23" s="1"/>
  <c r="E107" i="23"/>
  <c r="N107" i="23" s="1"/>
  <c r="N353" i="23" s="1"/>
  <c r="F107" i="23"/>
  <c r="O107" i="23" s="1"/>
  <c r="O353" i="23" s="1"/>
  <c r="G107" i="23"/>
  <c r="P107" i="23" s="1"/>
  <c r="P353" i="23" s="1"/>
  <c r="C108" i="23"/>
  <c r="D108" i="23"/>
  <c r="M108" i="23" s="1"/>
  <c r="M354" i="23" s="1"/>
  <c r="E108" i="23"/>
  <c r="N108" i="23" s="1"/>
  <c r="N354" i="23" s="1"/>
  <c r="F108" i="23"/>
  <c r="O108" i="23" s="1"/>
  <c r="O354" i="23" s="1"/>
  <c r="G108" i="23"/>
  <c r="P108" i="23" s="1"/>
  <c r="P354" i="23" s="1"/>
  <c r="C109" i="23"/>
  <c r="D109" i="23"/>
  <c r="M109" i="23" s="1"/>
  <c r="M355" i="23" s="1"/>
  <c r="E109" i="23"/>
  <c r="N109" i="23" s="1"/>
  <c r="N355" i="23" s="1"/>
  <c r="F109" i="23"/>
  <c r="O109" i="23" s="1"/>
  <c r="O355" i="23" s="1"/>
  <c r="G109" i="23"/>
  <c r="P109" i="23" s="1"/>
  <c r="P355" i="23" s="1"/>
  <c r="C110" i="23"/>
  <c r="D110" i="23"/>
  <c r="M110" i="23" s="1"/>
  <c r="M356" i="23" s="1"/>
  <c r="E110" i="23"/>
  <c r="N110" i="23" s="1"/>
  <c r="N356" i="23" s="1"/>
  <c r="F110" i="23"/>
  <c r="O110" i="23" s="1"/>
  <c r="O356" i="23" s="1"/>
  <c r="G110" i="23"/>
  <c r="P110" i="23" s="1"/>
  <c r="P356" i="23" s="1"/>
  <c r="C111" i="23"/>
  <c r="D111" i="23"/>
  <c r="M111" i="23" s="1"/>
  <c r="M357" i="23" s="1"/>
  <c r="E111" i="23"/>
  <c r="N111" i="23" s="1"/>
  <c r="N357" i="23" s="1"/>
  <c r="F111" i="23"/>
  <c r="O111" i="23" s="1"/>
  <c r="O357" i="23" s="1"/>
  <c r="G111" i="23"/>
  <c r="P111" i="23" s="1"/>
  <c r="P357" i="23" s="1"/>
  <c r="C112" i="23"/>
  <c r="D112" i="23"/>
  <c r="M112" i="23" s="1"/>
  <c r="E112" i="23"/>
  <c r="N112" i="23" s="1"/>
  <c r="N358" i="23" s="1"/>
  <c r="F112" i="23"/>
  <c r="O112" i="23" s="1"/>
  <c r="O358" i="23" s="1"/>
  <c r="G112" i="23"/>
  <c r="P112" i="23" s="1"/>
  <c r="P358" i="23" s="1"/>
  <c r="C113" i="23"/>
  <c r="D113" i="23"/>
  <c r="M113" i="23" s="1"/>
  <c r="M359" i="23" s="1"/>
  <c r="E113" i="23"/>
  <c r="N113" i="23" s="1"/>
  <c r="N359" i="23" s="1"/>
  <c r="F113" i="23"/>
  <c r="O113" i="23" s="1"/>
  <c r="O359" i="23" s="1"/>
  <c r="G113" i="23"/>
  <c r="P113" i="23" s="1"/>
  <c r="P359" i="23" s="1"/>
  <c r="C114" i="23"/>
  <c r="D114" i="23"/>
  <c r="M114" i="23" s="1"/>
  <c r="M360" i="23" s="1"/>
  <c r="E114" i="23"/>
  <c r="N114" i="23" s="1"/>
  <c r="N360" i="23" s="1"/>
  <c r="F114" i="23"/>
  <c r="O114" i="23" s="1"/>
  <c r="O360" i="23" s="1"/>
  <c r="G114" i="23"/>
  <c r="P114" i="23" s="1"/>
  <c r="P360" i="23" s="1"/>
  <c r="C115" i="23"/>
  <c r="D115" i="23"/>
  <c r="M115" i="23" s="1"/>
  <c r="M361" i="23" s="1"/>
  <c r="E115" i="23"/>
  <c r="N115" i="23" s="1"/>
  <c r="N361" i="23" s="1"/>
  <c r="F115" i="23"/>
  <c r="O115" i="23" s="1"/>
  <c r="O361" i="23" s="1"/>
  <c r="G115" i="23"/>
  <c r="P115" i="23" s="1"/>
  <c r="P361" i="23" s="1"/>
  <c r="C116" i="23"/>
  <c r="D116" i="23"/>
  <c r="M116" i="23" s="1"/>
  <c r="E116" i="23"/>
  <c r="N116" i="23" s="1"/>
  <c r="N362" i="23" s="1"/>
  <c r="F116" i="23"/>
  <c r="O116" i="23" s="1"/>
  <c r="O362" i="23" s="1"/>
  <c r="G116" i="23"/>
  <c r="P116" i="23" s="1"/>
  <c r="P362" i="23" s="1"/>
  <c r="C117" i="23"/>
  <c r="D117" i="23"/>
  <c r="M117" i="23" s="1"/>
  <c r="M363" i="23" s="1"/>
  <c r="E117" i="23"/>
  <c r="N117" i="23" s="1"/>
  <c r="N363" i="23" s="1"/>
  <c r="F117" i="23"/>
  <c r="O117" i="23" s="1"/>
  <c r="O363" i="23" s="1"/>
  <c r="G117" i="23"/>
  <c r="P117" i="23" s="1"/>
  <c r="P363" i="23" s="1"/>
  <c r="C118" i="23"/>
  <c r="D118" i="23"/>
  <c r="M118" i="23" s="1"/>
  <c r="E118" i="23"/>
  <c r="N118" i="23" s="1"/>
  <c r="F118" i="23"/>
  <c r="O118" i="23" s="1"/>
  <c r="G118" i="23"/>
  <c r="P118" i="23" s="1"/>
  <c r="C119" i="23"/>
  <c r="D119" i="23"/>
  <c r="M119" i="23" s="1"/>
  <c r="E119" i="23"/>
  <c r="N119" i="23" s="1"/>
  <c r="N365" i="23" s="1"/>
  <c r="F119" i="23"/>
  <c r="O119" i="23" s="1"/>
  <c r="O365" i="23" s="1"/>
  <c r="G119" i="23"/>
  <c r="P119" i="23" s="1"/>
  <c r="P365" i="23" s="1"/>
  <c r="C120" i="23"/>
  <c r="D120" i="23"/>
  <c r="M120" i="23" s="1"/>
  <c r="M366" i="23" s="1"/>
  <c r="E120" i="23"/>
  <c r="N120" i="23" s="1"/>
  <c r="N366" i="23" s="1"/>
  <c r="F120" i="23"/>
  <c r="O120" i="23" s="1"/>
  <c r="O366" i="23" s="1"/>
  <c r="G120" i="23"/>
  <c r="P120" i="23" s="1"/>
  <c r="P366" i="23" s="1"/>
  <c r="C121" i="23"/>
  <c r="D121" i="23"/>
  <c r="M121" i="23" s="1"/>
  <c r="E121" i="23"/>
  <c r="N121" i="23" s="1"/>
  <c r="N367" i="23" s="1"/>
  <c r="F121" i="23"/>
  <c r="O121" i="23" s="1"/>
  <c r="O367" i="23" s="1"/>
  <c r="G121" i="23"/>
  <c r="P121" i="23" s="1"/>
  <c r="P367" i="23" s="1"/>
  <c r="C122" i="23"/>
  <c r="D122" i="23"/>
  <c r="M122" i="23" s="1"/>
  <c r="M368" i="23" s="1"/>
  <c r="E122" i="23"/>
  <c r="N122" i="23" s="1"/>
  <c r="N368" i="23" s="1"/>
  <c r="F122" i="23"/>
  <c r="O122" i="23" s="1"/>
  <c r="O368" i="23" s="1"/>
  <c r="G122" i="23"/>
  <c r="P122" i="23" s="1"/>
  <c r="P368" i="23" s="1"/>
  <c r="G93" i="23"/>
  <c r="P93" i="23" s="1"/>
  <c r="F93" i="23"/>
  <c r="O93" i="23" s="1"/>
  <c r="E93" i="23"/>
  <c r="N93" i="23" s="1"/>
  <c r="D93" i="23"/>
  <c r="M93" i="23" s="1"/>
  <c r="C93" i="23"/>
  <c r="AL179" i="23" l="1"/>
  <c r="BB195" i="23"/>
  <c r="AY197" i="23"/>
  <c r="M362" i="23"/>
  <c r="AW197" i="23"/>
  <c r="AL195" i="23"/>
  <c r="AR195" i="23" s="1"/>
  <c r="AX197" i="23"/>
  <c r="M358" i="23"/>
  <c r="AL190" i="23"/>
  <c r="AR190" i="23" s="1"/>
  <c r="BB193" i="23"/>
  <c r="AL186" i="23"/>
  <c r="AR186" i="23" s="1"/>
  <c r="P364" i="23"/>
  <c r="N289" i="23"/>
  <c r="E289" i="23" s="1"/>
  <c r="E314" i="23" s="1"/>
  <c r="N314" i="23" s="1"/>
  <c r="N364" i="23"/>
  <c r="M289" i="23"/>
  <c r="D289" i="23" s="1"/>
  <c r="D314" i="23" s="1"/>
  <c r="M314" i="23" s="1"/>
  <c r="M364" i="23"/>
  <c r="O289" i="23"/>
  <c r="F289" i="23" s="1"/>
  <c r="F314" i="23" s="1"/>
  <c r="O314" i="23" s="1"/>
  <c r="O364" i="23"/>
  <c r="M367" i="23"/>
  <c r="M365" i="23"/>
  <c r="AR183" i="23"/>
  <c r="AR191" i="23"/>
  <c r="L197" i="23"/>
  <c r="S193" i="23"/>
  <c r="S195" i="23"/>
  <c r="P289" i="23"/>
  <c r="G289" i="23" s="1"/>
  <c r="G314" i="23" s="1"/>
  <c r="P314" i="23" s="1"/>
  <c r="AX122" i="23"/>
  <c r="AX368" i="23" s="1"/>
  <c r="O293" i="23"/>
  <c r="AV122" i="23"/>
  <c r="AV368" i="23" s="1"/>
  <c r="M293" i="23"/>
  <c r="AY121" i="23"/>
  <c r="AY367" i="23" s="1"/>
  <c r="P292" i="23"/>
  <c r="AW121" i="23"/>
  <c r="AW367" i="23" s="1"/>
  <c r="N292" i="23"/>
  <c r="AX120" i="23"/>
  <c r="AX366" i="23" s="1"/>
  <c r="O291" i="23"/>
  <c r="AV120" i="23"/>
  <c r="AV366" i="23" s="1"/>
  <c r="M291" i="23"/>
  <c r="AY119" i="23"/>
  <c r="AY365" i="23" s="1"/>
  <c r="P290" i="23"/>
  <c r="AW119" i="23"/>
  <c r="AW365" i="23" s="1"/>
  <c r="N290" i="23"/>
  <c r="AX118" i="23"/>
  <c r="AV118" i="23"/>
  <c r="AY117" i="23"/>
  <c r="AY363" i="23" s="1"/>
  <c r="P288" i="23"/>
  <c r="AW117" i="23"/>
  <c r="AW363" i="23" s="1"/>
  <c r="N288" i="23"/>
  <c r="AX116" i="23"/>
  <c r="AX362" i="23" s="1"/>
  <c r="O287" i="23"/>
  <c r="AV116" i="23"/>
  <c r="AV362" i="23" s="1"/>
  <c r="M287" i="23"/>
  <c r="AY115" i="23"/>
  <c r="AY361" i="23" s="1"/>
  <c r="P286" i="23"/>
  <c r="AW115" i="23"/>
  <c r="AW361" i="23" s="1"/>
  <c r="N286" i="23"/>
  <c r="AX114" i="23"/>
  <c r="AX360" i="23" s="1"/>
  <c r="O285" i="23"/>
  <c r="AV114" i="23"/>
  <c r="AV360" i="23" s="1"/>
  <c r="M285" i="23"/>
  <c r="AY113" i="23"/>
  <c r="AY359" i="23" s="1"/>
  <c r="P284" i="23"/>
  <c r="AW113" i="23"/>
  <c r="AW359" i="23" s="1"/>
  <c r="N284" i="23"/>
  <c r="AX112" i="23"/>
  <c r="AX358" i="23" s="1"/>
  <c r="O283" i="23"/>
  <c r="AV112" i="23"/>
  <c r="AV358" i="23" s="1"/>
  <c r="M283" i="23"/>
  <c r="AY111" i="23"/>
  <c r="AY357" i="23" s="1"/>
  <c r="P282" i="23"/>
  <c r="AW111" i="23"/>
  <c r="AW357" i="23" s="1"/>
  <c r="N282" i="23"/>
  <c r="AX110" i="23"/>
  <c r="AX356" i="23" s="1"/>
  <c r="O281" i="23"/>
  <c r="AV110" i="23"/>
  <c r="AV356" i="23" s="1"/>
  <c r="M281" i="23"/>
  <c r="AY109" i="23"/>
  <c r="AY355" i="23" s="1"/>
  <c r="P280" i="23"/>
  <c r="AW109" i="23"/>
  <c r="AW355" i="23" s="1"/>
  <c r="N280" i="23"/>
  <c r="AX108" i="23"/>
  <c r="AX354" i="23" s="1"/>
  <c r="O279" i="23"/>
  <c r="AV108" i="23"/>
  <c r="AV354" i="23" s="1"/>
  <c r="M279" i="23"/>
  <c r="D279" i="23" s="1"/>
  <c r="D304" i="23" s="1"/>
  <c r="M304" i="23" s="1"/>
  <c r="AY107" i="23"/>
  <c r="AY353" i="23" s="1"/>
  <c r="P278" i="23"/>
  <c r="AW107" i="23"/>
  <c r="AW353" i="23" s="1"/>
  <c r="N278" i="23"/>
  <c r="AX106" i="23"/>
  <c r="AX352" i="23" s="1"/>
  <c r="O277" i="23"/>
  <c r="AV106" i="23"/>
  <c r="AV352" i="23" s="1"/>
  <c r="M277" i="23"/>
  <c r="P276" i="23"/>
  <c r="N276" i="23"/>
  <c r="AO197" i="23"/>
  <c r="AR187" i="23"/>
  <c r="AR194" i="23"/>
  <c r="AR196" i="23"/>
  <c r="AY122" i="23"/>
  <c r="AY368" i="23" s="1"/>
  <c r="P293" i="23"/>
  <c r="AW122" i="23"/>
  <c r="AW368" i="23" s="1"/>
  <c r="N293" i="23"/>
  <c r="AX121" i="23"/>
  <c r="AX367" i="23" s="1"/>
  <c r="O292" i="23"/>
  <c r="AV121" i="23"/>
  <c r="AV367" i="23" s="1"/>
  <c r="M292" i="23"/>
  <c r="AY120" i="23"/>
  <c r="AY366" i="23" s="1"/>
  <c r="P291" i="23"/>
  <c r="AW120" i="23"/>
  <c r="AW366" i="23" s="1"/>
  <c r="N291" i="23"/>
  <c r="AX119" i="23"/>
  <c r="AX365" i="23" s="1"/>
  <c r="O290" i="23"/>
  <c r="AV119" i="23"/>
  <c r="AV365" i="23" s="1"/>
  <c r="M290" i="23"/>
  <c r="AY118" i="23"/>
  <c r="AW118" i="23"/>
  <c r="AX117" i="23"/>
  <c r="AX363" i="23" s="1"/>
  <c r="O288" i="23"/>
  <c r="AV117" i="23"/>
  <c r="AV363" i="23" s="1"/>
  <c r="M288" i="23"/>
  <c r="AY116" i="23"/>
  <c r="AY362" i="23" s="1"/>
  <c r="P287" i="23"/>
  <c r="AW116" i="23"/>
  <c r="AW362" i="23" s="1"/>
  <c r="N287" i="23"/>
  <c r="AX115" i="23"/>
  <c r="AX361" i="23" s="1"/>
  <c r="O286" i="23"/>
  <c r="AV115" i="23"/>
  <c r="AV361" i="23" s="1"/>
  <c r="M286" i="23"/>
  <c r="AY114" i="23"/>
  <c r="AY360" i="23" s="1"/>
  <c r="P285" i="23"/>
  <c r="AW114" i="23"/>
  <c r="AW360" i="23" s="1"/>
  <c r="N285" i="23"/>
  <c r="AX113" i="23"/>
  <c r="AX359" i="23" s="1"/>
  <c r="O284" i="23"/>
  <c r="AV113" i="23"/>
  <c r="AV359" i="23" s="1"/>
  <c r="M284" i="23"/>
  <c r="AY112" i="23"/>
  <c r="AY358" i="23" s="1"/>
  <c r="P283" i="23"/>
  <c r="AW112" i="23"/>
  <c r="AW358" i="23" s="1"/>
  <c r="N283" i="23"/>
  <c r="AX111" i="23"/>
  <c r="AX357" i="23" s="1"/>
  <c r="O282" i="23"/>
  <c r="AV111" i="23"/>
  <c r="AV357" i="23" s="1"/>
  <c r="M282" i="23"/>
  <c r="AY110" i="23"/>
  <c r="AY356" i="23" s="1"/>
  <c r="P281" i="23"/>
  <c r="AW110" i="23"/>
  <c r="AW356" i="23" s="1"/>
  <c r="N281" i="23"/>
  <c r="AX109" i="23"/>
  <c r="AX355" i="23" s="1"/>
  <c r="O280" i="23"/>
  <c r="AV109" i="23"/>
  <c r="AV355" i="23" s="1"/>
  <c r="M280" i="23"/>
  <c r="AY108" i="23"/>
  <c r="AY354" i="23" s="1"/>
  <c r="P279" i="23"/>
  <c r="AW108" i="23"/>
  <c r="AW354" i="23" s="1"/>
  <c r="N279" i="23"/>
  <c r="AX107" i="23"/>
  <c r="AX353" i="23" s="1"/>
  <c r="O278" i="23"/>
  <c r="AV107" i="23"/>
  <c r="AV353" i="23" s="1"/>
  <c r="M278" i="23"/>
  <c r="AY106" i="23"/>
  <c r="AY352" i="23" s="1"/>
  <c r="P277" i="23"/>
  <c r="AW106" i="23"/>
  <c r="AW352" i="23" s="1"/>
  <c r="N277" i="23"/>
  <c r="O276" i="23"/>
  <c r="M276" i="23"/>
  <c r="AR185" i="23"/>
  <c r="AR189" i="23"/>
  <c r="J122" i="23"/>
  <c r="L122" i="23"/>
  <c r="J120" i="23"/>
  <c r="L120" i="23"/>
  <c r="L366" i="23" s="1"/>
  <c r="J121" i="23"/>
  <c r="L121" i="23"/>
  <c r="J119" i="23"/>
  <c r="L119" i="23"/>
  <c r="J117" i="23"/>
  <c r="L117" i="23"/>
  <c r="J115" i="23"/>
  <c r="L115" i="23"/>
  <c r="L361" i="23" s="1"/>
  <c r="J113" i="23"/>
  <c r="L113" i="23"/>
  <c r="J111" i="23"/>
  <c r="L111" i="23"/>
  <c r="J109" i="23"/>
  <c r="L109" i="23"/>
  <c r="J107" i="23"/>
  <c r="L107" i="23"/>
  <c r="L353" i="23" s="1"/>
  <c r="AY105" i="23"/>
  <c r="AY351" i="23" s="1"/>
  <c r="P123" i="23"/>
  <c r="AW105" i="23"/>
  <c r="AW351" i="23" s="1"/>
  <c r="N123" i="23"/>
  <c r="J105" i="23"/>
  <c r="L105" i="23"/>
  <c r="AN122" i="23"/>
  <c r="AN368" i="23" s="1"/>
  <c r="AL122" i="23"/>
  <c r="AL368" i="23" s="1"/>
  <c r="AO121" i="23"/>
  <c r="AO367" i="23" s="1"/>
  <c r="AM121" i="23"/>
  <c r="AM367" i="23" s="1"/>
  <c r="AN120" i="23"/>
  <c r="AN366" i="23" s="1"/>
  <c r="AL120" i="23"/>
  <c r="AL366" i="23" s="1"/>
  <c r="AO119" i="23"/>
  <c r="AO365" i="23" s="1"/>
  <c r="AM119" i="23"/>
  <c r="AM365" i="23" s="1"/>
  <c r="AN118" i="23"/>
  <c r="AL118" i="23"/>
  <c r="AO117" i="23"/>
  <c r="AO363" i="23" s="1"/>
  <c r="AM117" i="23"/>
  <c r="AM363" i="23" s="1"/>
  <c r="AN116" i="23"/>
  <c r="AN362" i="23" s="1"/>
  <c r="AL116" i="23"/>
  <c r="AO115" i="23"/>
  <c r="AO361" i="23" s="1"/>
  <c r="AM115" i="23"/>
  <c r="AM361" i="23" s="1"/>
  <c r="AN114" i="23"/>
  <c r="AN360" i="23" s="1"/>
  <c r="AL114" i="23"/>
  <c r="AL360" i="23" s="1"/>
  <c r="AO113" i="23"/>
  <c r="AO359" i="23" s="1"/>
  <c r="AM113" i="23"/>
  <c r="AM359" i="23" s="1"/>
  <c r="AN112" i="23"/>
  <c r="AN358" i="23" s="1"/>
  <c r="AL112" i="23"/>
  <c r="AO111" i="23"/>
  <c r="AO357" i="23" s="1"/>
  <c r="AM111" i="23"/>
  <c r="AM357" i="23" s="1"/>
  <c r="AN110" i="23"/>
  <c r="AN356" i="23" s="1"/>
  <c r="AL110" i="23"/>
  <c r="AL356" i="23" s="1"/>
  <c r="AO109" i="23"/>
  <c r="AO355" i="23" s="1"/>
  <c r="AM109" i="23"/>
  <c r="AM355" i="23" s="1"/>
  <c r="AN108" i="23"/>
  <c r="AN354" i="23" s="1"/>
  <c r="AL108" i="23"/>
  <c r="AL354" i="23" s="1"/>
  <c r="AO107" i="23"/>
  <c r="AO353" i="23" s="1"/>
  <c r="AM107" i="23"/>
  <c r="AM353" i="23" s="1"/>
  <c r="AN106" i="23"/>
  <c r="AN352" i="23" s="1"/>
  <c r="AL106" i="23"/>
  <c r="AL352" i="23" s="1"/>
  <c r="AO105" i="23"/>
  <c r="AO351" i="23" s="1"/>
  <c r="AM105" i="23"/>
  <c r="AM351" i="23" s="1"/>
  <c r="J118" i="23"/>
  <c r="L118" i="23"/>
  <c r="J116" i="23"/>
  <c r="L116" i="23"/>
  <c r="J114" i="23"/>
  <c r="L114" i="23"/>
  <c r="L360" i="23" s="1"/>
  <c r="J112" i="23"/>
  <c r="L112" i="23"/>
  <c r="L358" i="23" s="1"/>
  <c r="J110" i="23"/>
  <c r="L110" i="23"/>
  <c r="L356" i="23" s="1"/>
  <c r="J108" i="23"/>
  <c r="L108" i="23"/>
  <c r="J106" i="23"/>
  <c r="L106" i="23"/>
  <c r="L352" i="23" s="1"/>
  <c r="AX105" i="23"/>
  <c r="AX351" i="23" s="1"/>
  <c r="O123" i="23"/>
  <c r="M123" i="23"/>
  <c r="AV105" i="23"/>
  <c r="AO122" i="23"/>
  <c r="AO368" i="23" s="1"/>
  <c r="AM122" i="23"/>
  <c r="AM368" i="23" s="1"/>
  <c r="AN121" i="23"/>
  <c r="AN367" i="23" s="1"/>
  <c r="AL121" i="23"/>
  <c r="AO120" i="23"/>
  <c r="AO366" i="23" s="1"/>
  <c r="AM120" i="23"/>
  <c r="AM366" i="23" s="1"/>
  <c r="AN119" i="23"/>
  <c r="AN365" i="23" s="1"/>
  <c r="AL119" i="23"/>
  <c r="AO118" i="23"/>
  <c r="AM118" i="23"/>
  <c r="AN117" i="23"/>
  <c r="AN363" i="23" s="1"/>
  <c r="AL117" i="23"/>
  <c r="AL363" i="23" s="1"/>
  <c r="AO116" i="23"/>
  <c r="AO362" i="23" s="1"/>
  <c r="AM116" i="23"/>
  <c r="AM362" i="23" s="1"/>
  <c r="AN115" i="23"/>
  <c r="AN361" i="23" s="1"/>
  <c r="AL115" i="23"/>
  <c r="AL361" i="23" s="1"/>
  <c r="AO114" i="23"/>
  <c r="AO360" i="23" s="1"/>
  <c r="AM114" i="23"/>
  <c r="AM360" i="23" s="1"/>
  <c r="AN113" i="23"/>
  <c r="AN359" i="23" s="1"/>
  <c r="AL113" i="23"/>
  <c r="AL359" i="23" s="1"/>
  <c r="AO112" i="23"/>
  <c r="AO358" i="23" s="1"/>
  <c r="AM112" i="23"/>
  <c r="AM358" i="23" s="1"/>
  <c r="AN111" i="23"/>
  <c r="AN357" i="23" s="1"/>
  <c r="AL111" i="23"/>
  <c r="AL357" i="23" s="1"/>
  <c r="AO110" i="23"/>
  <c r="AO356" i="23" s="1"/>
  <c r="AM110" i="23"/>
  <c r="AM356" i="23" s="1"/>
  <c r="AN109" i="23"/>
  <c r="AN355" i="23" s="1"/>
  <c r="AL109" i="23"/>
  <c r="AL355" i="23" s="1"/>
  <c r="AO108" i="23"/>
  <c r="AO354" i="23" s="1"/>
  <c r="AM108" i="23"/>
  <c r="AM354" i="23" s="1"/>
  <c r="AN107" i="23"/>
  <c r="AN353" i="23" s="1"/>
  <c r="AL107" i="23"/>
  <c r="AL353" i="23" s="1"/>
  <c r="AO106" i="23"/>
  <c r="AO352" i="23" s="1"/>
  <c r="AM106" i="23"/>
  <c r="AM352" i="23" s="1"/>
  <c r="AN105" i="23"/>
  <c r="AN351" i="23" s="1"/>
  <c r="AL105" i="23"/>
  <c r="AL351" i="23" s="1"/>
  <c r="AR179" i="23"/>
  <c r="AM197" i="23"/>
  <c r="AK181" i="23"/>
  <c r="AR181" i="23" s="1"/>
  <c r="AL192" i="23"/>
  <c r="AN197" i="23"/>
  <c r="AR182" i="23"/>
  <c r="AL193" i="23"/>
  <c r="AR193" i="23" s="1"/>
  <c r="BB190" i="23"/>
  <c r="BB192" i="23"/>
  <c r="AV179" i="23"/>
  <c r="AV197" i="23" s="1"/>
  <c r="M197" i="23"/>
  <c r="AU180" i="23"/>
  <c r="BB180" i="23" s="1"/>
  <c r="S180" i="23"/>
  <c r="AU182" i="23"/>
  <c r="BB182" i="23" s="1"/>
  <c r="S182" i="23"/>
  <c r="S186" i="23"/>
  <c r="S188" i="23"/>
  <c r="AU188" i="23"/>
  <c r="BB188" i="23" s="1"/>
  <c r="AU181" i="23"/>
  <c r="BB181" i="23" s="1"/>
  <c r="S181" i="23"/>
  <c r="AU183" i="23"/>
  <c r="BB183" i="23" s="1"/>
  <c r="S183" i="23"/>
  <c r="AU185" i="23"/>
  <c r="BB185" i="23" s="1"/>
  <c r="S185" i="23"/>
  <c r="AU187" i="23"/>
  <c r="BB187" i="23" s="1"/>
  <c r="S187" i="23"/>
  <c r="AU189" i="23"/>
  <c r="BB189" i="23" s="1"/>
  <c r="S189" i="23"/>
  <c r="S191" i="23"/>
  <c r="AU191" i="23"/>
  <c r="BB191" i="23" s="1"/>
  <c r="AR180" i="23"/>
  <c r="AR184" i="23"/>
  <c r="AR188" i="23"/>
  <c r="S184" i="23"/>
  <c r="AU184" i="23"/>
  <c r="BB184" i="23" s="1"/>
  <c r="S190" i="23"/>
  <c r="S192" i="23"/>
  <c r="AU194" i="23"/>
  <c r="BB194" i="23" s="1"/>
  <c r="S194" i="23"/>
  <c r="AU196" i="23"/>
  <c r="BB196" i="23" s="1"/>
  <c r="S196" i="23"/>
  <c r="BB186" i="23"/>
  <c r="AL93" i="23"/>
  <c r="AV93" i="23"/>
  <c r="M98" i="23"/>
  <c r="J93" i="23"/>
  <c r="L93" i="23"/>
  <c r="AW93" i="23"/>
  <c r="N98" i="23"/>
  <c r="AM93" i="23"/>
  <c r="AO93" i="23"/>
  <c r="P98" i="23"/>
  <c r="AY93" i="23"/>
  <c r="O98" i="23"/>
  <c r="AX93" i="23"/>
  <c r="AN93" i="23"/>
  <c r="I18" i="5"/>
  <c r="Z183" i="5"/>
  <c r="Z182" i="5"/>
  <c r="Z181" i="5"/>
  <c r="Z180" i="5"/>
  <c r="Z179" i="5"/>
  <c r="Z178" i="5"/>
  <c r="Z177" i="5"/>
  <c r="Z176" i="5"/>
  <c r="Z175" i="5"/>
  <c r="Z174" i="5"/>
  <c r="Z173" i="5"/>
  <c r="Z172" i="5"/>
  <c r="Z171" i="5"/>
  <c r="Z170" i="5"/>
  <c r="Z169" i="5"/>
  <c r="Z168" i="5"/>
  <c r="Z167" i="5"/>
  <c r="Z166" i="5"/>
  <c r="Z160" i="5"/>
  <c r="Z159" i="5"/>
  <c r="Z158" i="5"/>
  <c r="Z157" i="5"/>
  <c r="Z156" i="5"/>
  <c r="Z155" i="5"/>
  <c r="Z154" i="5"/>
  <c r="Z153" i="5"/>
  <c r="Z152" i="5"/>
  <c r="Z151" i="5"/>
  <c r="Z150" i="5"/>
  <c r="Z149" i="5"/>
  <c r="Z148" i="5"/>
  <c r="Z147" i="5"/>
  <c r="Z146" i="5"/>
  <c r="Z145" i="5"/>
  <c r="Z144" i="5"/>
  <c r="Z143" i="5"/>
  <c r="Z137" i="5"/>
  <c r="Z136" i="5"/>
  <c r="Z135" i="5"/>
  <c r="Z134" i="5"/>
  <c r="Z133" i="5"/>
  <c r="Z132" i="5"/>
  <c r="Z131" i="5"/>
  <c r="Z130" i="5"/>
  <c r="Z129" i="5"/>
  <c r="Z128" i="5"/>
  <c r="Z127" i="5"/>
  <c r="Z126" i="5"/>
  <c r="Z125" i="5"/>
  <c r="Z124" i="5"/>
  <c r="Z123" i="5"/>
  <c r="Z122" i="5"/>
  <c r="Z121" i="5"/>
  <c r="Z120" i="5"/>
  <c r="Z114" i="5"/>
  <c r="Z113" i="5"/>
  <c r="Z112" i="5"/>
  <c r="Z111" i="5"/>
  <c r="Z110" i="5"/>
  <c r="Z109" i="5"/>
  <c r="Z108" i="5"/>
  <c r="Z107" i="5"/>
  <c r="Z106" i="5"/>
  <c r="Z105" i="5"/>
  <c r="Z104" i="5"/>
  <c r="Z103" i="5"/>
  <c r="Z102" i="5"/>
  <c r="Z101" i="5"/>
  <c r="Z100" i="5"/>
  <c r="Z99" i="5"/>
  <c r="Z98" i="5"/>
  <c r="Z97" i="5"/>
  <c r="Z91" i="5"/>
  <c r="Z90" i="5"/>
  <c r="Z89" i="5"/>
  <c r="Z88" i="5"/>
  <c r="Z87" i="5"/>
  <c r="Z86" i="5"/>
  <c r="Z85" i="5"/>
  <c r="Z84" i="5"/>
  <c r="Z83" i="5"/>
  <c r="Z82" i="5"/>
  <c r="Z81" i="5"/>
  <c r="Z80" i="5"/>
  <c r="Z79" i="5"/>
  <c r="Z78" i="5"/>
  <c r="Z77" i="5"/>
  <c r="Z76" i="5"/>
  <c r="Z75" i="5"/>
  <c r="Z74" i="5"/>
  <c r="Z68" i="5"/>
  <c r="Z67" i="5"/>
  <c r="Z66" i="5"/>
  <c r="Z65" i="5"/>
  <c r="Z64" i="5"/>
  <c r="Z63" i="5"/>
  <c r="Z62" i="5"/>
  <c r="Z61" i="5"/>
  <c r="Z60" i="5"/>
  <c r="Z59" i="5"/>
  <c r="Z58" i="5"/>
  <c r="Z57" i="5"/>
  <c r="Z56" i="5"/>
  <c r="Z55" i="5"/>
  <c r="Z54" i="5"/>
  <c r="Z53" i="5"/>
  <c r="Z52" i="5"/>
  <c r="Z51" i="5"/>
  <c r="Z45" i="5"/>
  <c r="Z44" i="5"/>
  <c r="Z43" i="5"/>
  <c r="Z42" i="5"/>
  <c r="Z41" i="5"/>
  <c r="Z40" i="5"/>
  <c r="Z39" i="5"/>
  <c r="Z38" i="5"/>
  <c r="Z37" i="5"/>
  <c r="Z36" i="5"/>
  <c r="Z35" i="5"/>
  <c r="Z34" i="5"/>
  <c r="Z33" i="5"/>
  <c r="Z32" i="5"/>
  <c r="Z31" i="5"/>
  <c r="Z30" i="5"/>
  <c r="Z29" i="5"/>
  <c r="Z28" i="5"/>
  <c r="Z22" i="5"/>
  <c r="Z21" i="5"/>
  <c r="Z20" i="5"/>
  <c r="Z19" i="5"/>
  <c r="Z18" i="5"/>
  <c r="Z17" i="5"/>
  <c r="Z16" i="5"/>
  <c r="Z15" i="5"/>
  <c r="Z14" i="5"/>
  <c r="Z13" i="5"/>
  <c r="Z12" i="5"/>
  <c r="Z11" i="5"/>
  <c r="Z10" i="5"/>
  <c r="Z9" i="5"/>
  <c r="Z8" i="5"/>
  <c r="Z7" i="5"/>
  <c r="Z6" i="5"/>
  <c r="Z5" i="5"/>
  <c r="I183" i="5"/>
  <c r="I182" i="5"/>
  <c r="I181" i="5"/>
  <c r="I180" i="5"/>
  <c r="I179" i="5"/>
  <c r="I178" i="5"/>
  <c r="I177" i="5"/>
  <c r="I176" i="5"/>
  <c r="I175" i="5"/>
  <c r="I174" i="5"/>
  <c r="I173" i="5"/>
  <c r="I172" i="5"/>
  <c r="I171" i="5"/>
  <c r="I170" i="5"/>
  <c r="I169" i="5"/>
  <c r="I168" i="5"/>
  <c r="I167" i="5"/>
  <c r="I166" i="5"/>
  <c r="I160" i="5"/>
  <c r="I159" i="5"/>
  <c r="I158" i="5"/>
  <c r="I157" i="5"/>
  <c r="I156" i="5"/>
  <c r="I155" i="5"/>
  <c r="I154" i="5"/>
  <c r="I153" i="5"/>
  <c r="I152" i="5"/>
  <c r="I151" i="5"/>
  <c r="I150" i="5"/>
  <c r="I149" i="5"/>
  <c r="I148" i="5"/>
  <c r="I147" i="5"/>
  <c r="I146" i="5"/>
  <c r="I145" i="5"/>
  <c r="I144" i="5"/>
  <c r="I143" i="5"/>
  <c r="I137" i="5"/>
  <c r="I136" i="5"/>
  <c r="I135" i="5"/>
  <c r="I134" i="5"/>
  <c r="I133" i="5"/>
  <c r="I132" i="5"/>
  <c r="I131" i="5"/>
  <c r="I130" i="5"/>
  <c r="I129" i="5"/>
  <c r="I128" i="5"/>
  <c r="I127" i="5"/>
  <c r="I126" i="5"/>
  <c r="I125" i="5"/>
  <c r="I124" i="5"/>
  <c r="I123" i="5"/>
  <c r="I122" i="5"/>
  <c r="I121" i="5"/>
  <c r="I120" i="5"/>
  <c r="I114" i="5"/>
  <c r="I113" i="5"/>
  <c r="I112" i="5"/>
  <c r="I111" i="5"/>
  <c r="I110" i="5"/>
  <c r="I109" i="5"/>
  <c r="I108" i="5"/>
  <c r="I107" i="5"/>
  <c r="I106" i="5"/>
  <c r="I105" i="5"/>
  <c r="I104" i="5"/>
  <c r="I103" i="5"/>
  <c r="I102" i="5"/>
  <c r="I101" i="5"/>
  <c r="I100" i="5"/>
  <c r="I99" i="5"/>
  <c r="I98" i="5"/>
  <c r="I97" i="5"/>
  <c r="I91" i="5"/>
  <c r="I90" i="5"/>
  <c r="I89" i="5"/>
  <c r="I88" i="5"/>
  <c r="I86" i="5"/>
  <c r="I85" i="5"/>
  <c r="I84" i="5"/>
  <c r="I83" i="5"/>
  <c r="I82" i="5"/>
  <c r="I81" i="5"/>
  <c r="I80" i="5"/>
  <c r="I79" i="5"/>
  <c r="I78" i="5"/>
  <c r="I77" i="5"/>
  <c r="I76" i="5"/>
  <c r="I75" i="5"/>
  <c r="I74" i="5"/>
  <c r="I68" i="5"/>
  <c r="I67" i="5"/>
  <c r="I66" i="5"/>
  <c r="I65" i="5"/>
  <c r="I64" i="5"/>
  <c r="I63" i="5"/>
  <c r="I62" i="5"/>
  <c r="I61" i="5"/>
  <c r="I60" i="5"/>
  <c r="I59" i="5"/>
  <c r="I58" i="5"/>
  <c r="I57" i="5"/>
  <c r="I56" i="5"/>
  <c r="I55" i="5"/>
  <c r="I54" i="5"/>
  <c r="I53" i="5"/>
  <c r="I52" i="5"/>
  <c r="I51" i="5"/>
  <c r="I45" i="5"/>
  <c r="I44" i="5"/>
  <c r="I43" i="5"/>
  <c r="I42" i="5"/>
  <c r="I41" i="5"/>
  <c r="I40" i="5"/>
  <c r="I39" i="5"/>
  <c r="I38" i="5"/>
  <c r="I37" i="5"/>
  <c r="I36" i="5"/>
  <c r="I35" i="5"/>
  <c r="I34" i="5"/>
  <c r="I33" i="5"/>
  <c r="I32" i="5"/>
  <c r="I31" i="5"/>
  <c r="I30" i="5"/>
  <c r="I29" i="5"/>
  <c r="I28" i="5"/>
  <c r="I6" i="5"/>
  <c r="I7" i="5"/>
  <c r="I8" i="5"/>
  <c r="I9" i="5"/>
  <c r="I10" i="5"/>
  <c r="I11" i="5"/>
  <c r="I12" i="5"/>
  <c r="I13" i="5"/>
  <c r="I14" i="5"/>
  <c r="I15" i="5"/>
  <c r="I16" i="5"/>
  <c r="I17" i="5"/>
  <c r="I19" i="5"/>
  <c r="I20" i="5"/>
  <c r="I21" i="5"/>
  <c r="I22" i="5"/>
  <c r="I5" i="5"/>
  <c r="AS196" i="23" l="1"/>
  <c r="AS195" i="23"/>
  <c r="AS183" i="23"/>
  <c r="AL367" i="23"/>
  <c r="AL362" i="23"/>
  <c r="AK107" i="23"/>
  <c r="AK353" i="23" s="1"/>
  <c r="AL358" i="23"/>
  <c r="AL197" i="23"/>
  <c r="AK112" i="23"/>
  <c r="AK358" i="23" s="1"/>
  <c r="AV364" i="23"/>
  <c r="L364" i="23"/>
  <c r="AS194" i="23"/>
  <c r="AR192" i="23"/>
  <c r="AS192" i="23" s="1"/>
  <c r="AS191" i="23"/>
  <c r="AS193" i="23"/>
  <c r="AK120" i="23"/>
  <c r="AK366" i="23" s="1"/>
  <c r="AK115" i="23"/>
  <c r="AK361" i="23" s="1"/>
  <c r="AY289" i="23"/>
  <c r="AY364" i="23"/>
  <c r="AW289" i="23"/>
  <c r="AW364" i="23"/>
  <c r="AL289" i="23"/>
  <c r="V289" i="23" s="1"/>
  <c r="V314" i="23" s="1"/>
  <c r="AL314" i="23" s="1"/>
  <c r="V363" i="23" s="1"/>
  <c r="V388" i="23" s="1"/>
  <c r="AL364" i="23"/>
  <c r="AO289" i="23"/>
  <c r="Y289" i="23" s="1"/>
  <c r="Y314" i="23" s="1"/>
  <c r="AO314" i="23" s="1"/>
  <c r="Y363" i="23" s="1"/>
  <c r="Y388" i="23" s="1"/>
  <c r="AO364" i="23"/>
  <c r="AL365" i="23"/>
  <c r="AN364" i="23"/>
  <c r="AX289" i="23"/>
  <c r="AX364" i="23"/>
  <c r="AM364" i="23"/>
  <c r="AS185" i="23"/>
  <c r="AV351" i="23"/>
  <c r="AK108" i="23"/>
  <c r="AK354" i="23" s="1"/>
  <c r="L354" i="23"/>
  <c r="AK116" i="23"/>
  <c r="AK362" i="23" s="1"/>
  <c r="L362" i="23"/>
  <c r="AK105" i="23"/>
  <c r="AK351" i="23" s="1"/>
  <c r="L351" i="23"/>
  <c r="AK109" i="23"/>
  <c r="AK355" i="23" s="1"/>
  <c r="L355" i="23"/>
  <c r="AK111" i="23"/>
  <c r="AK357" i="23" s="1"/>
  <c r="L357" i="23"/>
  <c r="AK113" i="23"/>
  <c r="AK359" i="23" s="1"/>
  <c r="L359" i="23"/>
  <c r="AK117" i="23"/>
  <c r="AK363" i="23" s="1"/>
  <c r="L363" i="23"/>
  <c r="AK119" i="23"/>
  <c r="AK365" i="23" s="1"/>
  <c r="L365" i="23"/>
  <c r="AK121" i="23"/>
  <c r="AK367" i="23" s="1"/>
  <c r="L367" i="23"/>
  <c r="AK122" i="23"/>
  <c r="AK368" i="23" s="1"/>
  <c r="L368" i="23"/>
  <c r="F363" i="23"/>
  <c r="F388" i="23" s="1"/>
  <c r="O388" i="23" s="1"/>
  <c r="D353" i="23"/>
  <c r="D378" i="23" s="1"/>
  <c r="M378" i="23" s="1"/>
  <c r="G363" i="23"/>
  <c r="G388" i="23" s="1"/>
  <c r="P388" i="23" s="1"/>
  <c r="D363" i="23"/>
  <c r="D388" i="23" s="1"/>
  <c r="M388" i="23" s="1"/>
  <c r="E363" i="23"/>
  <c r="E388" i="23" s="1"/>
  <c r="N388" i="23" s="1"/>
  <c r="AN289" i="23"/>
  <c r="X289" i="23" s="1"/>
  <c r="X314" i="23" s="1"/>
  <c r="AN314" i="23" s="1"/>
  <c r="X363" i="23" s="1"/>
  <c r="X388" i="23" s="1"/>
  <c r="AM289" i="23"/>
  <c r="W289" i="23" s="1"/>
  <c r="W314" i="23" s="1"/>
  <c r="L289" i="23"/>
  <c r="S289" i="23" s="1"/>
  <c r="AV289" i="23"/>
  <c r="AS188" i="23"/>
  <c r="AS180" i="23"/>
  <c r="AS189" i="23"/>
  <c r="AS187" i="23"/>
  <c r="BB179" i="23"/>
  <c r="BB197" i="23" s="1"/>
  <c r="S197" i="23"/>
  <c r="AN123" i="23"/>
  <c r="AN276" i="23"/>
  <c r="AO277" i="23"/>
  <c r="AN278" i="23"/>
  <c r="AM279" i="23"/>
  <c r="W279" i="23" s="1"/>
  <c r="AL280" i="23"/>
  <c r="V280" i="23" s="1"/>
  <c r="AM281" i="23"/>
  <c r="W281" i="23" s="1"/>
  <c r="AL282" i="23"/>
  <c r="V282" i="23" s="1"/>
  <c r="AO283" i="23"/>
  <c r="AN284" i="23"/>
  <c r="AO285" i="23"/>
  <c r="AN286" i="23"/>
  <c r="AM287" i="23"/>
  <c r="AL288" i="23"/>
  <c r="AL290" i="23"/>
  <c r="AO291" i="23"/>
  <c r="AN292" i="23"/>
  <c r="AM293" i="23"/>
  <c r="AV123" i="23"/>
  <c r="AV276" i="23"/>
  <c r="AK106" i="23"/>
  <c r="L277" i="23"/>
  <c r="L279" i="23"/>
  <c r="AK110" i="23"/>
  <c r="AK356" i="23" s="1"/>
  <c r="L281" i="23"/>
  <c r="L283" i="23"/>
  <c r="AK114" i="23"/>
  <c r="AK360" i="23" s="1"/>
  <c r="L285" i="23"/>
  <c r="L287" i="23"/>
  <c r="AK118" i="23"/>
  <c r="AO276" i="23"/>
  <c r="AN277" i="23"/>
  <c r="AM278" i="23"/>
  <c r="AL279" i="23"/>
  <c r="V279" i="23" s="1"/>
  <c r="AO280" i="23"/>
  <c r="AN281" i="23"/>
  <c r="AM282" i="23"/>
  <c r="W282" i="23" s="1"/>
  <c r="AL283" i="23"/>
  <c r="V283" i="23" s="1"/>
  <c r="AO284" i="23"/>
  <c r="AN285" i="23"/>
  <c r="AM286" i="23"/>
  <c r="W286" i="23" s="1"/>
  <c r="AL287" i="23"/>
  <c r="AO288" i="23"/>
  <c r="AM290" i="23"/>
  <c r="AL291" i="23"/>
  <c r="AO292" i="23"/>
  <c r="AN293" i="23"/>
  <c r="AW123" i="23"/>
  <c r="AW276" i="23"/>
  <c r="AY123" i="23"/>
  <c r="AY276" i="23"/>
  <c r="G277" i="23"/>
  <c r="G302" i="23" s="1"/>
  <c r="P302" i="23" s="1"/>
  <c r="Y277" i="23"/>
  <c r="AY277" i="23"/>
  <c r="F278" i="23"/>
  <c r="F303" i="23" s="1"/>
  <c r="O303" i="23" s="1"/>
  <c r="X278" i="23"/>
  <c r="AX278" i="23"/>
  <c r="Y279" i="23"/>
  <c r="G279" i="23"/>
  <c r="G304" i="23" s="1"/>
  <c r="P304" i="23" s="1"/>
  <c r="AY279" i="23"/>
  <c r="F280" i="23"/>
  <c r="F305" i="23" s="1"/>
  <c r="O305" i="23" s="1"/>
  <c r="X280" i="23"/>
  <c r="AX280" i="23"/>
  <c r="G281" i="23"/>
  <c r="G306" i="23" s="1"/>
  <c r="P306" i="23" s="1"/>
  <c r="Y281" i="23"/>
  <c r="AY281" i="23"/>
  <c r="X282" i="23"/>
  <c r="F282" i="23"/>
  <c r="F307" i="23" s="1"/>
  <c r="O307" i="23" s="1"/>
  <c r="AX282" i="23"/>
  <c r="G283" i="23"/>
  <c r="G308" i="23" s="1"/>
  <c r="P308" i="23" s="1"/>
  <c r="Y283" i="23"/>
  <c r="AY283" i="23"/>
  <c r="X284" i="23"/>
  <c r="F284" i="23"/>
  <c r="F309" i="23" s="1"/>
  <c r="O309" i="23" s="1"/>
  <c r="AX284" i="23"/>
  <c r="G285" i="23"/>
  <c r="G310" i="23" s="1"/>
  <c r="P310" i="23" s="1"/>
  <c r="Y285" i="23"/>
  <c r="AY285" i="23"/>
  <c r="F286" i="23"/>
  <c r="F311" i="23" s="1"/>
  <c r="O311" i="23" s="1"/>
  <c r="X286" i="23"/>
  <c r="AX286" i="23"/>
  <c r="Y287" i="23"/>
  <c r="G287" i="23"/>
  <c r="G312" i="23" s="1"/>
  <c r="P312" i="23" s="1"/>
  <c r="AY287" i="23"/>
  <c r="X288" i="23"/>
  <c r="F288" i="23"/>
  <c r="F313" i="23" s="1"/>
  <c r="O313" i="23" s="1"/>
  <c r="AX288" i="23"/>
  <c r="X290" i="23"/>
  <c r="F290" i="23"/>
  <c r="F315" i="23" s="1"/>
  <c r="O315" i="23" s="1"/>
  <c r="AX290" i="23"/>
  <c r="Y291" i="23"/>
  <c r="G291" i="23"/>
  <c r="G316" i="23" s="1"/>
  <c r="P316" i="23" s="1"/>
  <c r="AY291" i="23"/>
  <c r="F292" i="23"/>
  <c r="F317" i="23" s="1"/>
  <c r="O317" i="23" s="1"/>
  <c r="X292" i="23"/>
  <c r="AX292" i="23"/>
  <c r="Y293" i="23"/>
  <c r="G293" i="23"/>
  <c r="G318" i="23" s="1"/>
  <c r="P318" i="23" s="1"/>
  <c r="AY293" i="23"/>
  <c r="N294" i="23"/>
  <c r="E276" i="23"/>
  <c r="E301" i="23" s="1"/>
  <c r="N301" i="23" s="1"/>
  <c r="G276" i="23"/>
  <c r="G301" i="23" s="1"/>
  <c r="P301" i="23" s="1"/>
  <c r="P294" i="23"/>
  <c r="Y276" i="23"/>
  <c r="D277" i="23"/>
  <c r="D302" i="23" s="1"/>
  <c r="M302" i="23" s="1"/>
  <c r="AV277" i="23"/>
  <c r="W278" i="23"/>
  <c r="E278" i="23"/>
  <c r="E303" i="23" s="1"/>
  <c r="N303" i="23" s="1"/>
  <c r="AW278" i="23"/>
  <c r="AV279" i="23"/>
  <c r="E280" i="23"/>
  <c r="E305" i="23" s="1"/>
  <c r="N305" i="23" s="1"/>
  <c r="W280" i="23"/>
  <c r="AW280" i="23"/>
  <c r="D281" i="23"/>
  <c r="D306" i="23" s="1"/>
  <c r="M306" i="23" s="1"/>
  <c r="AV281" i="23"/>
  <c r="E282" i="23"/>
  <c r="E307" i="23" s="1"/>
  <c r="N307" i="23" s="1"/>
  <c r="AW282" i="23"/>
  <c r="D283" i="23"/>
  <c r="D308" i="23" s="1"/>
  <c r="M308" i="23" s="1"/>
  <c r="AV283" i="23"/>
  <c r="W284" i="23"/>
  <c r="E284" i="23"/>
  <c r="E309" i="23" s="1"/>
  <c r="N309" i="23" s="1"/>
  <c r="AW284" i="23"/>
  <c r="D285" i="23"/>
  <c r="D310" i="23" s="1"/>
  <c r="M310" i="23" s="1"/>
  <c r="AV285" i="23"/>
  <c r="E286" i="23"/>
  <c r="E311" i="23" s="1"/>
  <c r="N311" i="23" s="1"/>
  <c r="AW286" i="23"/>
  <c r="V287" i="23"/>
  <c r="D287" i="23"/>
  <c r="D312" i="23" s="1"/>
  <c r="M312" i="23" s="1"/>
  <c r="AV287" i="23"/>
  <c r="W288" i="23"/>
  <c r="E288" i="23"/>
  <c r="E313" i="23" s="1"/>
  <c r="N313" i="23" s="1"/>
  <c r="AW288" i="23"/>
  <c r="W290" i="23"/>
  <c r="E290" i="23"/>
  <c r="E315" i="23" s="1"/>
  <c r="N315" i="23" s="1"/>
  <c r="AW290" i="23"/>
  <c r="V291" i="23"/>
  <c r="D291" i="23"/>
  <c r="D316" i="23" s="1"/>
  <c r="M316" i="23" s="1"/>
  <c r="AV291" i="23"/>
  <c r="E292" i="23"/>
  <c r="E317" i="23" s="1"/>
  <c r="N317" i="23" s="1"/>
  <c r="AW292" i="23"/>
  <c r="V293" i="23"/>
  <c r="D293" i="23"/>
  <c r="D318" i="23" s="1"/>
  <c r="M318" i="23" s="1"/>
  <c r="AV293" i="23"/>
  <c r="AL276" i="23"/>
  <c r="V276" i="23" s="1"/>
  <c r="AM277" i="23"/>
  <c r="W277" i="23" s="1"/>
  <c r="AL278" i="23"/>
  <c r="AO279" i="23"/>
  <c r="AN280" i="23"/>
  <c r="AO281" i="23"/>
  <c r="AN282" i="23"/>
  <c r="AM283" i="23"/>
  <c r="AL284" i="23"/>
  <c r="AM285" i="23"/>
  <c r="W285" i="23" s="1"/>
  <c r="AL286" i="23"/>
  <c r="V286" i="23" s="1"/>
  <c r="AO287" i="23"/>
  <c r="AN288" i="23"/>
  <c r="AN290" i="23"/>
  <c r="AM291" i="23"/>
  <c r="AL292" i="23"/>
  <c r="V292" i="23" s="1"/>
  <c r="AO293" i="23"/>
  <c r="AX123" i="23"/>
  <c r="AX276" i="23"/>
  <c r="AM276" i="23"/>
  <c r="AL277" i="23"/>
  <c r="V277" i="23" s="1"/>
  <c r="AO278" i="23"/>
  <c r="AN279" i="23"/>
  <c r="AM280" i="23"/>
  <c r="AL281" i="23"/>
  <c r="V281" i="23" s="1"/>
  <c r="AO282" i="23"/>
  <c r="AN283" i="23"/>
  <c r="AM284" i="23"/>
  <c r="AL285" i="23"/>
  <c r="V285" i="23" s="1"/>
  <c r="AO286" i="23"/>
  <c r="AN287" i="23"/>
  <c r="AM288" i="23"/>
  <c r="AO290" i="23"/>
  <c r="AN291" i="23"/>
  <c r="AM292" i="23"/>
  <c r="W292" i="23" s="1"/>
  <c r="AL293" i="23"/>
  <c r="L276" i="23"/>
  <c r="L278" i="23"/>
  <c r="L280" i="23"/>
  <c r="L282" i="23"/>
  <c r="L284" i="23"/>
  <c r="L286" i="23"/>
  <c r="L288" i="23"/>
  <c r="L290" i="23"/>
  <c r="L292" i="23"/>
  <c r="L291" i="23"/>
  <c r="L293" i="23"/>
  <c r="M294" i="23"/>
  <c r="D276" i="23"/>
  <c r="D301" i="23" s="1"/>
  <c r="M301" i="23" s="1"/>
  <c r="X276" i="23"/>
  <c r="F276" i="23"/>
  <c r="F301" i="23" s="1"/>
  <c r="O301" i="23" s="1"/>
  <c r="O294" i="23"/>
  <c r="E277" i="23"/>
  <c r="E302" i="23" s="1"/>
  <c r="N302" i="23" s="1"/>
  <c r="AW277" i="23"/>
  <c r="D278" i="23"/>
  <c r="D303" i="23" s="1"/>
  <c r="M303" i="23" s="1"/>
  <c r="V278" i="23"/>
  <c r="AV278" i="23"/>
  <c r="E279" i="23"/>
  <c r="E304" i="23" s="1"/>
  <c r="N304" i="23" s="1"/>
  <c r="AW279" i="23"/>
  <c r="D280" i="23"/>
  <c r="D305" i="23" s="1"/>
  <c r="M305" i="23" s="1"/>
  <c r="AV280" i="23"/>
  <c r="E281" i="23"/>
  <c r="E306" i="23" s="1"/>
  <c r="N306" i="23" s="1"/>
  <c r="AW281" i="23"/>
  <c r="D282" i="23"/>
  <c r="D307" i="23" s="1"/>
  <c r="M307" i="23" s="1"/>
  <c r="AV282" i="23"/>
  <c r="E283" i="23"/>
  <c r="E308" i="23" s="1"/>
  <c r="N308" i="23" s="1"/>
  <c r="W283" i="23"/>
  <c r="AW283" i="23"/>
  <c r="D284" i="23"/>
  <c r="D309" i="23" s="1"/>
  <c r="M309" i="23" s="1"/>
  <c r="V284" i="23"/>
  <c r="AV284" i="23"/>
  <c r="E285" i="23"/>
  <c r="E310" i="23" s="1"/>
  <c r="N310" i="23" s="1"/>
  <c r="AW285" i="23"/>
  <c r="D286" i="23"/>
  <c r="D311" i="23" s="1"/>
  <c r="M311" i="23" s="1"/>
  <c r="AV286" i="23"/>
  <c r="W287" i="23"/>
  <c r="E287" i="23"/>
  <c r="E312" i="23" s="1"/>
  <c r="N312" i="23" s="1"/>
  <c r="AW287" i="23"/>
  <c r="D288" i="23"/>
  <c r="D313" i="23" s="1"/>
  <c r="M313" i="23" s="1"/>
  <c r="V288" i="23"/>
  <c r="AV288" i="23"/>
  <c r="V290" i="23"/>
  <c r="D290" i="23"/>
  <c r="D315" i="23" s="1"/>
  <c r="M315" i="23" s="1"/>
  <c r="AV290" i="23"/>
  <c r="W291" i="23"/>
  <c r="E291" i="23"/>
  <c r="E316" i="23" s="1"/>
  <c r="N316" i="23" s="1"/>
  <c r="AW291" i="23"/>
  <c r="D292" i="23"/>
  <c r="D317" i="23" s="1"/>
  <c r="M317" i="23" s="1"/>
  <c r="AV292" i="23"/>
  <c r="E293" i="23"/>
  <c r="E318" i="23" s="1"/>
  <c r="N318" i="23" s="1"/>
  <c r="W293" i="23"/>
  <c r="AW293" i="23"/>
  <c r="X277" i="23"/>
  <c r="F277" i="23"/>
  <c r="F302" i="23" s="1"/>
  <c r="O302" i="23" s="1"/>
  <c r="AX277" i="23"/>
  <c r="G278" i="23"/>
  <c r="G303" i="23" s="1"/>
  <c r="P303" i="23" s="1"/>
  <c r="Y278" i="23"/>
  <c r="AY278" i="23"/>
  <c r="X279" i="23"/>
  <c r="F279" i="23"/>
  <c r="F304" i="23" s="1"/>
  <c r="O304" i="23" s="1"/>
  <c r="AX279" i="23"/>
  <c r="G280" i="23"/>
  <c r="G305" i="23" s="1"/>
  <c r="P305" i="23" s="1"/>
  <c r="Y280" i="23"/>
  <c r="AY280" i="23"/>
  <c r="F281" i="23"/>
  <c r="F306" i="23" s="1"/>
  <c r="O306" i="23" s="1"/>
  <c r="X281" i="23"/>
  <c r="AX281" i="23"/>
  <c r="G282" i="23"/>
  <c r="G307" i="23" s="1"/>
  <c r="P307" i="23" s="1"/>
  <c r="Y282" i="23"/>
  <c r="AY282" i="23"/>
  <c r="X283" i="23"/>
  <c r="F283" i="23"/>
  <c r="F308" i="23" s="1"/>
  <c r="O308" i="23" s="1"/>
  <c r="AX283" i="23"/>
  <c r="G284" i="23"/>
  <c r="G309" i="23" s="1"/>
  <c r="P309" i="23" s="1"/>
  <c r="Y284" i="23"/>
  <c r="AY284" i="23"/>
  <c r="X285" i="23"/>
  <c r="F285" i="23"/>
  <c r="F310" i="23" s="1"/>
  <c r="O310" i="23" s="1"/>
  <c r="AX285" i="23"/>
  <c r="G286" i="23"/>
  <c r="G311" i="23" s="1"/>
  <c r="P311" i="23" s="1"/>
  <c r="Y286" i="23"/>
  <c r="AY286" i="23"/>
  <c r="X287" i="23"/>
  <c r="F287" i="23"/>
  <c r="F312" i="23" s="1"/>
  <c r="O312" i="23" s="1"/>
  <c r="AX287" i="23"/>
  <c r="G288" i="23"/>
  <c r="G313" i="23" s="1"/>
  <c r="P313" i="23" s="1"/>
  <c r="Y288" i="23"/>
  <c r="AY288" i="23"/>
  <c r="Y290" i="23"/>
  <c r="G290" i="23"/>
  <c r="G315" i="23" s="1"/>
  <c r="P315" i="23" s="1"/>
  <c r="AY290" i="23"/>
  <c r="F291" i="23"/>
  <c r="F316" i="23" s="1"/>
  <c r="O316" i="23" s="1"/>
  <c r="X291" i="23"/>
  <c r="AX291" i="23"/>
  <c r="Y292" i="23"/>
  <c r="G292" i="23"/>
  <c r="G317" i="23" s="1"/>
  <c r="P317" i="23" s="1"/>
  <c r="AY292" i="23"/>
  <c r="X293" i="23"/>
  <c r="F293" i="23"/>
  <c r="F318" i="23" s="1"/>
  <c r="O318" i="23" s="1"/>
  <c r="AX293" i="23"/>
  <c r="AL123" i="23"/>
  <c r="AR122" i="23"/>
  <c r="AM123" i="23"/>
  <c r="L123" i="23"/>
  <c r="AU105" i="23"/>
  <c r="AU351" i="23" s="1"/>
  <c r="S105" i="23"/>
  <c r="AU107" i="23"/>
  <c r="AU353" i="23" s="1"/>
  <c r="S107" i="23"/>
  <c r="AU109" i="23"/>
  <c r="AU355" i="23" s="1"/>
  <c r="S109" i="23"/>
  <c r="S111" i="23"/>
  <c r="AU111" i="23"/>
  <c r="AU357" i="23" s="1"/>
  <c r="S113" i="23"/>
  <c r="AU113" i="23"/>
  <c r="AU359" i="23" s="1"/>
  <c r="S115" i="23"/>
  <c r="AU115" i="23"/>
  <c r="AU361" i="23" s="1"/>
  <c r="S117" i="23"/>
  <c r="AU117" i="23"/>
  <c r="AU363" i="23" s="1"/>
  <c r="AU119" i="23"/>
  <c r="AU365" i="23" s="1"/>
  <c r="S119" i="23"/>
  <c r="S121" i="23"/>
  <c r="AU121" i="23"/>
  <c r="AU367" i="23" s="1"/>
  <c r="AU120" i="23"/>
  <c r="AU366" i="23" s="1"/>
  <c r="S120" i="23"/>
  <c r="AU122" i="23"/>
  <c r="AU368" i="23" s="1"/>
  <c r="S122" i="23"/>
  <c r="AU106" i="23"/>
  <c r="AU352" i="23" s="1"/>
  <c r="S106" i="23"/>
  <c r="AU108" i="23"/>
  <c r="AU354" i="23" s="1"/>
  <c r="S108" i="23"/>
  <c r="S110" i="23"/>
  <c r="AU110" i="23"/>
  <c r="AU356" i="23" s="1"/>
  <c r="S112" i="23"/>
  <c r="AU112" i="23"/>
  <c r="AU358" i="23" s="1"/>
  <c r="AU114" i="23"/>
  <c r="AU360" i="23" s="1"/>
  <c r="S114" i="23"/>
  <c r="S116" i="23"/>
  <c r="AU116" i="23"/>
  <c r="AU362" i="23" s="1"/>
  <c r="AU118" i="23"/>
  <c r="S118" i="23"/>
  <c r="AO123" i="23"/>
  <c r="AU197" i="23"/>
  <c r="AS186" i="23"/>
  <c r="AS181" i="23"/>
  <c r="AK197" i="23"/>
  <c r="AS184" i="23"/>
  <c r="AS190" i="23"/>
  <c r="AS182" i="23"/>
  <c r="AS179" i="23"/>
  <c r="AN98" i="23"/>
  <c r="AX98" i="23"/>
  <c r="AM98" i="23"/>
  <c r="L98" i="23"/>
  <c r="AK93" i="23"/>
  <c r="AU93" i="23"/>
  <c r="S93" i="23"/>
  <c r="S98" i="23" s="1"/>
  <c r="AV98" i="23"/>
  <c r="AY98" i="23"/>
  <c r="AO98" i="23"/>
  <c r="AW98" i="23"/>
  <c r="AL98" i="23"/>
  <c r="AK278" i="23" l="1"/>
  <c r="AR197" i="23"/>
  <c r="AD289" i="23"/>
  <c r="AD314" i="23" s="1"/>
  <c r="AV314" i="23" s="1"/>
  <c r="AR107" i="23"/>
  <c r="AR105" i="23"/>
  <c r="AS105" i="23" s="1"/>
  <c r="AK280" i="23"/>
  <c r="AR280" i="23" s="1"/>
  <c r="AR116" i="23"/>
  <c r="AS116" i="23" s="1"/>
  <c r="C289" i="23"/>
  <c r="J289" i="23" s="1"/>
  <c r="AK282" i="23"/>
  <c r="AR282" i="23" s="1"/>
  <c r="AK292" i="23"/>
  <c r="AR292" i="23" s="1"/>
  <c r="AR121" i="23"/>
  <c r="AS121" i="23" s="1"/>
  <c r="AR117" i="23"/>
  <c r="AK276" i="23"/>
  <c r="AR109" i="23"/>
  <c r="AS109" i="23" s="1"/>
  <c r="AR119" i="23"/>
  <c r="AS119" i="23" s="1"/>
  <c r="AF289" i="23"/>
  <c r="AF314" i="23" s="1"/>
  <c r="AX314" i="23" s="1"/>
  <c r="AF363" i="23" s="1"/>
  <c r="AF388" i="23" s="1"/>
  <c r="AX388" i="23" s="1"/>
  <c r="AR111" i="23"/>
  <c r="AS111" i="23" s="1"/>
  <c r="AR112" i="23"/>
  <c r="AS112" i="23" s="1"/>
  <c r="AG289" i="23"/>
  <c r="AG314" i="23" s="1"/>
  <c r="AY314" i="23" s="1"/>
  <c r="AE289" i="23"/>
  <c r="AE314" i="23" s="1"/>
  <c r="AW314" i="23" s="1"/>
  <c r="AK286" i="23"/>
  <c r="AR286" i="23" s="1"/>
  <c r="AK293" i="23"/>
  <c r="AR293" i="23" s="1"/>
  <c r="AK279" i="23"/>
  <c r="AR279" i="23" s="1"/>
  <c r="AK291" i="23"/>
  <c r="AR291" i="23" s="1"/>
  <c r="AR113" i="23"/>
  <c r="AS113" i="23" s="1"/>
  <c r="AR108" i="23"/>
  <c r="AS108" i="23" s="1"/>
  <c r="AR120" i="23"/>
  <c r="AS120" i="23" s="1"/>
  <c r="AK283" i="23"/>
  <c r="AR283" i="23" s="1"/>
  <c r="AK288" i="23"/>
  <c r="AR288" i="23" s="1"/>
  <c r="AK290" i="23"/>
  <c r="AR290" i="23" s="1"/>
  <c r="AK284" i="23"/>
  <c r="AR284" i="23" s="1"/>
  <c r="AR115" i="23"/>
  <c r="AS115" i="23" s="1"/>
  <c r="AK287" i="23"/>
  <c r="AR287" i="23" s="1"/>
  <c r="AL388" i="23"/>
  <c r="AO388" i="23"/>
  <c r="AN388" i="23"/>
  <c r="AU364" i="23"/>
  <c r="AD363" i="23"/>
  <c r="AD388" i="23" s="1"/>
  <c r="AV388" i="23" s="1"/>
  <c r="AG363" i="23"/>
  <c r="AG388" i="23" s="1"/>
  <c r="AY388" i="23" s="1"/>
  <c r="AK123" i="23"/>
  <c r="AK352" i="23"/>
  <c r="AK289" i="23"/>
  <c r="AR289" i="23" s="1"/>
  <c r="AS289" i="23" s="1"/>
  <c r="AK364" i="23"/>
  <c r="X365" i="23"/>
  <c r="X390" i="23" s="1"/>
  <c r="F365" i="23"/>
  <c r="F390" i="23" s="1"/>
  <c r="O390" i="23" s="1"/>
  <c r="G362" i="23"/>
  <c r="G387" i="23" s="1"/>
  <c r="P387" i="23" s="1"/>
  <c r="X359" i="23"/>
  <c r="X384" i="23" s="1"/>
  <c r="F359" i="23"/>
  <c r="F384" i="23" s="1"/>
  <c r="O384" i="23" s="1"/>
  <c r="Y358" i="23"/>
  <c r="Y383" i="23" s="1"/>
  <c r="G358" i="23"/>
  <c r="G383" i="23" s="1"/>
  <c r="P383" i="23" s="1"/>
  <c r="Y356" i="23"/>
  <c r="Y381" i="23" s="1"/>
  <c r="G356" i="23"/>
  <c r="G381" i="23" s="1"/>
  <c r="P381" i="23" s="1"/>
  <c r="Y352" i="23"/>
  <c r="Y377" i="23" s="1"/>
  <c r="G352" i="23"/>
  <c r="G377" i="23" s="1"/>
  <c r="P377" i="23" s="1"/>
  <c r="E367" i="23"/>
  <c r="E392" i="23" s="1"/>
  <c r="N392" i="23" s="1"/>
  <c r="E365" i="23"/>
  <c r="E390" i="23" s="1"/>
  <c r="N390" i="23" s="1"/>
  <c r="W357" i="23"/>
  <c r="W382" i="23" s="1"/>
  <c r="E357" i="23"/>
  <c r="E382" i="23" s="1"/>
  <c r="N382" i="23" s="1"/>
  <c r="D352" i="23"/>
  <c r="D377" i="23" s="1"/>
  <c r="M377" i="23" s="1"/>
  <c r="D367" i="23"/>
  <c r="D392" i="23" s="1"/>
  <c r="M392" i="23" s="1"/>
  <c r="E364" i="23"/>
  <c r="E389" i="23" s="1"/>
  <c r="N389" i="23" s="1"/>
  <c r="D361" i="23"/>
  <c r="D386" i="23" s="1"/>
  <c r="M386" i="23" s="1"/>
  <c r="E360" i="23"/>
  <c r="E385" i="23" s="1"/>
  <c r="N385" i="23" s="1"/>
  <c r="D359" i="23"/>
  <c r="D384" i="23" s="1"/>
  <c r="M384" i="23" s="1"/>
  <c r="E358" i="23"/>
  <c r="E383" i="23" s="1"/>
  <c r="N383" i="23" s="1"/>
  <c r="D357" i="23"/>
  <c r="D382" i="23" s="1"/>
  <c r="M382" i="23" s="1"/>
  <c r="E356" i="23"/>
  <c r="E381" i="23" s="1"/>
  <c r="N381" i="23" s="1"/>
  <c r="D355" i="23"/>
  <c r="D380" i="23" s="1"/>
  <c r="M380" i="23" s="1"/>
  <c r="E352" i="23"/>
  <c r="E377" i="23" s="1"/>
  <c r="N377" i="23" s="1"/>
  <c r="G367" i="23"/>
  <c r="G392" i="23" s="1"/>
  <c r="P392" i="23" s="1"/>
  <c r="F366" i="23"/>
  <c r="F391" i="23" s="1"/>
  <c r="O391" i="23" s="1"/>
  <c r="Y365" i="23"/>
  <c r="Y390" i="23" s="1"/>
  <c r="G365" i="23"/>
  <c r="G390" i="23" s="1"/>
  <c r="P390" i="23" s="1"/>
  <c r="F362" i="23"/>
  <c r="F387" i="23" s="1"/>
  <c r="O387" i="23" s="1"/>
  <c r="Y359" i="23"/>
  <c r="Y384" i="23" s="1"/>
  <c r="G359" i="23"/>
  <c r="G384" i="23" s="1"/>
  <c r="P384" i="23" s="1"/>
  <c r="X358" i="23"/>
  <c r="X383" i="23" s="1"/>
  <c r="F358" i="23"/>
  <c r="F383" i="23" s="1"/>
  <c r="O383" i="23" s="1"/>
  <c r="Y357" i="23"/>
  <c r="Y382" i="23" s="1"/>
  <c r="G357" i="23"/>
  <c r="G382" i="23" s="1"/>
  <c r="P382" i="23" s="1"/>
  <c r="X356" i="23"/>
  <c r="X381" i="23" s="1"/>
  <c r="F356" i="23"/>
  <c r="F381" i="23" s="1"/>
  <c r="O381" i="23" s="1"/>
  <c r="Y355" i="23"/>
  <c r="Y380" i="23" s="1"/>
  <c r="G355" i="23"/>
  <c r="G380" i="23" s="1"/>
  <c r="P380" i="23" s="1"/>
  <c r="G351" i="23"/>
  <c r="G376" i="23" s="1"/>
  <c r="P376" i="23" s="1"/>
  <c r="Y351" i="23"/>
  <c r="Y376" i="23" s="1"/>
  <c r="G366" i="23"/>
  <c r="G391" i="23" s="1"/>
  <c r="P391" i="23" s="1"/>
  <c r="G364" i="23"/>
  <c r="G389" i="23" s="1"/>
  <c r="P389" i="23" s="1"/>
  <c r="F361" i="23"/>
  <c r="F386" i="23" s="1"/>
  <c r="O386" i="23" s="1"/>
  <c r="Y360" i="23"/>
  <c r="Y385" i="23" s="1"/>
  <c r="G360" i="23"/>
  <c r="G385" i="23" s="1"/>
  <c r="P385" i="23" s="1"/>
  <c r="X357" i="23"/>
  <c r="X382" i="23" s="1"/>
  <c r="F357" i="23"/>
  <c r="F382" i="23" s="1"/>
  <c r="O382" i="23" s="1"/>
  <c r="Y354" i="23"/>
  <c r="Y379" i="23" s="1"/>
  <c r="G354" i="23"/>
  <c r="G379" i="23" s="1"/>
  <c r="P379" i="23" s="1"/>
  <c r="X353" i="23"/>
  <c r="X378" i="23" s="1"/>
  <c r="F353" i="23"/>
  <c r="F378" i="23" s="1"/>
  <c r="O378" i="23" s="1"/>
  <c r="F351" i="23"/>
  <c r="F376" i="23" s="1"/>
  <c r="O376" i="23" s="1"/>
  <c r="X351" i="23"/>
  <c r="X376" i="23" s="1"/>
  <c r="D366" i="23"/>
  <c r="D391" i="23" s="1"/>
  <c r="M391" i="23" s="1"/>
  <c r="E359" i="23"/>
  <c r="E384" i="23" s="1"/>
  <c r="N384" i="23" s="1"/>
  <c r="E355" i="23"/>
  <c r="E380" i="23" s="1"/>
  <c r="N380" i="23" s="1"/>
  <c r="F367" i="23"/>
  <c r="F392" i="23" s="1"/>
  <c r="O392" i="23" s="1"/>
  <c r="X355" i="23"/>
  <c r="X380" i="23" s="1"/>
  <c r="F355" i="23"/>
  <c r="F380" i="23" s="1"/>
  <c r="O380" i="23" s="1"/>
  <c r="D364" i="23"/>
  <c r="D389" i="23" s="1"/>
  <c r="M389" i="23" s="1"/>
  <c r="D362" i="23"/>
  <c r="D387" i="23" s="1"/>
  <c r="M387" i="23" s="1"/>
  <c r="E361" i="23"/>
  <c r="E386" i="23" s="1"/>
  <c r="N386" i="23" s="1"/>
  <c r="D360" i="23"/>
  <c r="D385" i="23" s="1"/>
  <c r="M385" i="23" s="1"/>
  <c r="D358" i="23"/>
  <c r="D383" i="23" s="1"/>
  <c r="M383" i="23" s="1"/>
  <c r="D356" i="23"/>
  <c r="D381" i="23" s="1"/>
  <c r="D354" i="23"/>
  <c r="D379" i="23" s="1"/>
  <c r="E353" i="23"/>
  <c r="E378" i="23" s="1"/>
  <c r="N378" i="23" s="1"/>
  <c r="E351" i="23"/>
  <c r="E376" i="23" s="1"/>
  <c r="N376" i="23" s="1"/>
  <c r="E366" i="23"/>
  <c r="E391" i="23" s="1"/>
  <c r="N391" i="23" s="1"/>
  <c r="D365" i="23"/>
  <c r="D390" i="23" s="1"/>
  <c r="M390" i="23" s="1"/>
  <c r="E362" i="23"/>
  <c r="E387" i="23" s="1"/>
  <c r="N387" i="23" s="1"/>
  <c r="E354" i="23"/>
  <c r="E379" i="23" s="1"/>
  <c r="N379" i="23" s="1"/>
  <c r="F364" i="23"/>
  <c r="F389" i="23" s="1"/>
  <c r="O389" i="23" s="1"/>
  <c r="G361" i="23"/>
  <c r="G386" i="23" s="1"/>
  <c r="P386" i="23" s="1"/>
  <c r="X360" i="23"/>
  <c r="X385" i="23" s="1"/>
  <c r="F360" i="23"/>
  <c r="F385" i="23" s="1"/>
  <c r="O385" i="23" s="1"/>
  <c r="X354" i="23"/>
  <c r="X379" i="23" s="1"/>
  <c r="F354" i="23"/>
  <c r="F379" i="23" s="1"/>
  <c r="O379" i="23" s="1"/>
  <c r="Y353" i="23"/>
  <c r="Y378" i="23" s="1"/>
  <c r="G353" i="23"/>
  <c r="G378" i="23" s="1"/>
  <c r="P378" i="23" s="1"/>
  <c r="X352" i="23"/>
  <c r="X377" i="23" s="1"/>
  <c r="F352" i="23"/>
  <c r="F377" i="23" s="1"/>
  <c r="O377" i="23" s="1"/>
  <c r="AM314" i="23"/>
  <c r="W363" i="23" s="1"/>
  <c r="W388" i="23" s="1"/>
  <c r="AM388" i="23" s="1"/>
  <c r="AD285" i="23"/>
  <c r="AD310" i="23" s="1"/>
  <c r="V310" i="23"/>
  <c r="AL310" i="23" s="1"/>
  <c r="V359" i="23" s="1"/>
  <c r="V384" i="23" s="1"/>
  <c r="AD277" i="23"/>
  <c r="AD302" i="23" s="1"/>
  <c r="V302" i="23"/>
  <c r="AL302" i="23" s="1"/>
  <c r="AE292" i="23"/>
  <c r="AE317" i="23" s="1"/>
  <c r="W317" i="23"/>
  <c r="AM317" i="23" s="1"/>
  <c r="W366" i="23" s="1"/>
  <c r="W391" i="23" s="1"/>
  <c r="AD281" i="23"/>
  <c r="AD306" i="23" s="1"/>
  <c r="V306" i="23"/>
  <c r="AL306" i="23" s="1"/>
  <c r="V355" i="23" s="1"/>
  <c r="V380" i="23" s="1"/>
  <c r="BB118" i="23"/>
  <c r="BB114" i="23"/>
  <c r="AU285" i="23"/>
  <c r="BB285" i="23" s="1"/>
  <c r="BB106" i="23"/>
  <c r="AU277" i="23"/>
  <c r="BB277" i="23" s="1"/>
  <c r="BB120" i="23"/>
  <c r="AU291" i="23"/>
  <c r="BB291" i="23" s="1"/>
  <c r="BB119" i="23"/>
  <c r="AU290" i="23"/>
  <c r="BB290" i="23" s="1"/>
  <c r="BB107" i="23"/>
  <c r="AU278" i="23"/>
  <c r="BB278" i="23" s="1"/>
  <c r="AU289" i="23"/>
  <c r="BB289" i="23" s="1"/>
  <c r="AS117" i="23"/>
  <c r="BB116" i="23"/>
  <c r="AU287" i="23"/>
  <c r="BB287" i="23" s="1"/>
  <c r="BB112" i="23"/>
  <c r="AU283" i="23"/>
  <c r="BB283" i="23" s="1"/>
  <c r="BB110" i="23"/>
  <c r="AU281" i="23"/>
  <c r="BB281" i="23" s="1"/>
  <c r="BB121" i="23"/>
  <c r="AU292" i="23"/>
  <c r="BB292" i="23" s="1"/>
  <c r="BB117" i="23"/>
  <c r="AU288" i="23"/>
  <c r="BB288" i="23" s="1"/>
  <c r="BB115" i="23"/>
  <c r="AU286" i="23"/>
  <c r="BB286" i="23" s="1"/>
  <c r="BB113" i="23"/>
  <c r="AU284" i="23"/>
  <c r="BB284" i="23" s="1"/>
  <c r="BB111" i="23"/>
  <c r="AU282" i="23"/>
  <c r="BB282" i="23" s="1"/>
  <c r="X318" i="23"/>
  <c r="AN318" i="23" s="1"/>
  <c r="X367" i="23" s="1"/>
  <c r="X392" i="23" s="1"/>
  <c r="AF293" i="23"/>
  <c r="AF318" i="23" s="1"/>
  <c r="AG292" i="23"/>
  <c r="AG317" i="23" s="1"/>
  <c r="Y317" i="23"/>
  <c r="AO317" i="23" s="1"/>
  <c r="Y366" i="23" s="1"/>
  <c r="Y391" i="23" s="1"/>
  <c r="X316" i="23"/>
  <c r="AN316" i="23" s="1"/>
  <c r="AF291" i="23"/>
  <c r="AF316" i="23" s="1"/>
  <c r="AG290" i="23"/>
  <c r="AG315" i="23" s="1"/>
  <c r="Y315" i="23"/>
  <c r="AO315" i="23" s="1"/>
  <c r="Y364" i="23" s="1"/>
  <c r="Y389" i="23" s="1"/>
  <c r="AG288" i="23"/>
  <c r="AG313" i="23" s="1"/>
  <c r="Y313" i="23"/>
  <c r="AO313" i="23" s="1"/>
  <c r="Y362" i="23" s="1"/>
  <c r="Y387" i="23" s="1"/>
  <c r="AF281" i="23"/>
  <c r="AF306" i="23" s="1"/>
  <c r="X306" i="23"/>
  <c r="AN306" i="23" s="1"/>
  <c r="AD292" i="23"/>
  <c r="AD317" i="23" s="1"/>
  <c r="V317" i="23"/>
  <c r="AL317" i="23" s="1"/>
  <c r="V366" i="23" s="1"/>
  <c r="V391" i="23" s="1"/>
  <c r="AE291" i="23"/>
  <c r="AE316" i="23" s="1"/>
  <c r="W316" i="23"/>
  <c r="AM316" i="23" s="1"/>
  <c r="W365" i="23" s="1"/>
  <c r="W390" i="23" s="1"/>
  <c r="AD290" i="23"/>
  <c r="AD315" i="23" s="1"/>
  <c r="V315" i="23"/>
  <c r="AL315" i="23" s="1"/>
  <c r="AE287" i="23"/>
  <c r="AE312" i="23" s="1"/>
  <c r="W312" i="23"/>
  <c r="AM312" i="23" s="1"/>
  <c r="W361" i="23" s="1"/>
  <c r="W386" i="23" s="1"/>
  <c r="AM386" i="23" s="1"/>
  <c r="AE279" i="23"/>
  <c r="AE304" i="23" s="1"/>
  <c r="W304" i="23"/>
  <c r="AM304" i="23" s="1"/>
  <c r="W353" i="23" s="1"/>
  <c r="W378" i="23" s="1"/>
  <c r="O319" i="23"/>
  <c r="AD276" i="23"/>
  <c r="AD301" i="23" s="1"/>
  <c r="V301" i="23"/>
  <c r="AL301" i="23" s="1"/>
  <c r="AR278" i="23"/>
  <c r="AM294" i="23"/>
  <c r="AX294" i="23"/>
  <c r="AL294" i="23"/>
  <c r="AE290" i="23"/>
  <c r="AE315" i="23" s="1"/>
  <c r="W315" i="23"/>
  <c r="AM315" i="23" s="1"/>
  <c r="W364" i="23" s="1"/>
  <c r="W389" i="23" s="1"/>
  <c r="AD287" i="23"/>
  <c r="AD312" i="23" s="1"/>
  <c r="V312" i="23"/>
  <c r="AL312" i="23" s="1"/>
  <c r="V361" i="23" s="1"/>
  <c r="V386" i="23" s="1"/>
  <c r="AE286" i="23"/>
  <c r="AE311" i="23" s="1"/>
  <c r="W311" i="23"/>
  <c r="AM311" i="23" s="1"/>
  <c r="W360" i="23" s="1"/>
  <c r="W385" i="23" s="1"/>
  <c r="AE282" i="23"/>
  <c r="AE307" i="23" s="1"/>
  <c r="W307" i="23"/>
  <c r="AM307" i="23" s="1"/>
  <c r="W356" i="23" s="1"/>
  <c r="W381" i="23" s="1"/>
  <c r="W305" i="23"/>
  <c r="AM305" i="23" s="1"/>
  <c r="W354" i="23" s="1"/>
  <c r="W379" i="23" s="1"/>
  <c r="AE280" i="23"/>
  <c r="AE305" i="23" s="1"/>
  <c r="W303" i="23"/>
  <c r="AM303" i="23" s="1"/>
  <c r="W352" i="23" s="1"/>
  <c r="W377" i="23" s="1"/>
  <c r="AE278" i="23"/>
  <c r="AE303" i="23" s="1"/>
  <c r="Y301" i="23"/>
  <c r="AO301" i="23" s="1"/>
  <c r="AG276" i="23"/>
  <c r="AG301" i="23" s="1"/>
  <c r="P319" i="23"/>
  <c r="N319" i="23"/>
  <c r="N369" i="23" s="1"/>
  <c r="AG293" i="23"/>
  <c r="AG318" i="23" s="1"/>
  <c r="Y318" i="23"/>
  <c r="AO318" i="23" s="1"/>
  <c r="Y367" i="23" s="1"/>
  <c r="Y392" i="23" s="1"/>
  <c r="Y316" i="23"/>
  <c r="AO316" i="23" s="1"/>
  <c r="AG291" i="23"/>
  <c r="AG316" i="23" s="1"/>
  <c r="AF290" i="23"/>
  <c r="AF315" i="23" s="1"/>
  <c r="X315" i="23"/>
  <c r="AN315" i="23" s="1"/>
  <c r="X364" i="23" s="1"/>
  <c r="X389" i="23" s="1"/>
  <c r="AF288" i="23"/>
  <c r="AF313" i="23" s="1"/>
  <c r="X313" i="23"/>
  <c r="AN313" i="23" s="1"/>
  <c r="X362" i="23" s="1"/>
  <c r="X387" i="23" s="1"/>
  <c r="Y312" i="23"/>
  <c r="AO312" i="23" s="1"/>
  <c r="Y361" i="23" s="1"/>
  <c r="Y386" i="23" s="1"/>
  <c r="AG287" i="23"/>
  <c r="AG312" i="23" s="1"/>
  <c r="X309" i="23"/>
  <c r="AN309" i="23" s="1"/>
  <c r="AF284" i="23"/>
  <c r="AF309" i="23" s="1"/>
  <c r="AF282" i="23"/>
  <c r="AF307" i="23" s="1"/>
  <c r="X307" i="23"/>
  <c r="AN307" i="23" s="1"/>
  <c r="AG279" i="23"/>
  <c r="AG304" i="23" s="1"/>
  <c r="Y304" i="23"/>
  <c r="AO304" i="23" s="1"/>
  <c r="AW294" i="23"/>
  <c r="AD279" i="23"/>
  <c r="AD304" i="23" s="1"/>
  <c r="V304" i="23"/>
  <c r="AO294" i="23"/>
  <c r="U287" i="23"/>
  <c r="C287" i="23"/>
  <c r="S287" i="23"/>
  <c r="C285" i="23"/>
  <c r="S285" i="23"/>
  <c r="U285" i="23"/>
  <c r="AR114" i="23"/>
  <c r="AS114" i="23" s="1"/>
  <c r="AK285" i="23"/>
  <c r="C279" i="23"/>
  <c r="S279" i="23"/>
  <c r="U279" i="23"/>
  <c r="U277" i="23"/>
  <c r="C277" i="23"/>
  <c r="S277" i="23"/>
  <c r="AR106" i="23"/>
  <c r="AS106" i="23" s="1"/>
  <c r="AK277" i="23"/>
  <c r="BB108" i="23"/>
  <c r="AU279" i="23"/>
  <c r="BB279" i="23" s="1"/>
  <c r="BB122" i="23"/>
  <c r="AU293" i="23"/>
  <c r="BB293" i="23" s="1"/>
  <c r="BB109" i="23"/>
  <c r="AU280" i="23"/>
  <c r="BB280" i="23" s="1"/>
  <c r="AU276" i="23"/>
  <c r="X312" i="23"/>
  <c r="AN312" i="23" s="1"/>
  <c r="X361" i="23" s="1"/>
  <c r="X386" i="23" s="1"/>
  <c r="AF287" i="23"/>
  <c r="AF312" i="23" s="1"/>
  <c r="AG286" i="23"/>
  <c r="AG311" i="23" s="1"/>
  <c r="Y311" i="23"/>
  <c r="AO311" i="23" s="1"/>
  <c r="AF285" i="23"/>
  <c r="AF310" i="23" s="1"/>
  <c r="X310" i="23"/>
  <c r="AN310" i="23" s="1"/>
  <c r="AG284" i="23"/>
  <c r="AG309" i="23" s="1"/>
  <c r="Y309" i="23"/>
  <c r="AO309" i="23" s="1"/>
  <c r="AF283" i="23"/>
  <c r="AF308" i="23" s="1"/>
  <c r="X308" i="23"/>
  <c r="AN308" i="23" s="1"/>
  <c r="Y307" i="23"/>
  <c r="AO307" i="23" s="1"/>
  <c r="AG282" i="23"/>
  <c r="AG307" i="23" s="1"/>
  <c r="AG280" i="23"/>
  <c r="AG305" i="23" s="1"/>
  <c r="Y305" i="23"/>
  <c r="AO305" i="23" s="1"/>
  <c r="AF279" i="23"/>
  <c r="AF304" i="23" s="1"/>
  <c r="X304" i="23"/>
  <c r="AN304" i="23" s="1"/>
  <c r="AG278" i="23"/>
  <c r="AG303" i="23" s="1"/>
  <c r="Y303" i="23"/>
  <c r="AO303" i="23" s="1"/>
  <c r="X302" i="23"/>
  <c r="AN302" i="23" s="1"/>
  <c r="AF277" i="23"/>
  <c r="AF302" i="23" s="1"/>
  <c r="AE293" i="23"/>
  <c r="AE318" i="23" s="1"/>
  <c r="W318" i="23"/>
  <c r="AM318" i="23" s="1"/>
  <c r="W367" i="23" s="1"/>
  <c r="W392" i="23" s="1"/>
  <c r="V313" i="23"/>
  <c r="AL313" i="23" s="1"/>
  <c r="V362" i="23" s="1"/>
  <c r="V387" i="23" s="1"/>
  <c r="AD288" i="23"/>
  <c r="AD313" i="23" s="1"/>
  <c r="V311" i="23"/>
  <c r="AL311" i="23" s="1"/>
  <c r="AD286" i="23"/>
  <c r="AD311" i="23" s="1"/>
  <c r="AE285" i="23"/>
  <c r="AE310" i="23" s="1"/>
  <c r="W310" i="23"/>
  <c r="AM310" i="23" s="1"/>
  <c r="W359" i="23" s="1"/>
  <c r="W384" i="23" s="1"/>
  <c r="AD284" i="23"/>
  <c r="AD309" i="23" s="1"/>
  <c r="V309" i="23"/>
  <c r="AL309" i="23" s="1"/>
  <c r="V358" i="23" s="1"/>
  <c r="V383" i="23" s="1"/>
  <c r="W308" i="23"/>
  <c r="AM308" i="23" s="1"/>
  <c r="AE283" i="23"/>
  <c r="AE308" i="23" s="1"/>
  <c r="AD282" i="23"/>
  <c r="AD307" i="23" s="1"/>
  <c r="V307" i="23"/>
  <c r="AL307" i="23" s="1"/>
  <c r="V356" i="23" s="1"/>
  <c r="V381" i="23" s="1"/>
  <c r="W306" i="23"/>
  <c r="AM306" i="23" s="1"/>
  <c r="W355" i="23" s="1"/>
  <c r="W380" i="23" s="1"/>
  <c r="AE281" i="23"/>
  <c r="AE306" i="23" s="1"/>
  <c r="AD280" i="23"/>
  <c r="AD305" i="23" s="1"/>
  <c r="V305" i="23"/>
  <c r="AL305" i="23" s="1"/>
  <c r="V354" i="23" s="1"/>
  <c r="V379" i="23" s="1"/>
  <c r="V303" i="23"/>
  <c r="AL303" i="23" s="1"/>
  <c r="V352" i="23" s="1"/>
  <c r="V377" i="23" s="1"/>
  <c r="AD278" i="23"/>
  <c r="AD303" i="23" s="1"/>
  <c r="AE277" i="23"/>
  <c r="AE302" i="23" s="1"/>
  <c r="W302" i="23"/>
  <c r="AM302" i="23" s="1"/>
  <c r="X301" i="23"/>
  <c r="AN301" i="23" s="1"/>
  <c r="AN344" i="23" s="1"/>
  <c r="AF276" i="23"/>
  <c r="AF301" i="23" s="1"/>
  <c r="M319" i="23"/>
  <c r="U293" i="23"/>
  <c r="C293" i="23"/>
  <c r="S293" i="23"/>
  <c r="C291" i="23"/>
  <c r="S291" i="23"/>
  <c r="U291" i="23"/>
  <c r="C292" i="23"/>
  <c r="S292" i="23"/>
  <c r="U292" i="23"/>
  <c r="U290" i="23"/>
  <c r="C290" i="23"/>
  <c r="S290" i="23"/>
  <c r="U288" i="23"/>
  <c r="C288" i="23"/>
  <c r="S288" i="23"/>
  <c r="U286" i="23"/>
  <c r="C286" i="23"/>
  <c r="S286" i="23"/>
  <c r="C284" i="23"/>
  <c r="S284" i="23"/>
  <c r="U284" i="23"/>
  <c r="C282" i="23"/>
  <c r="S282" i="23"/>
  <c r="C280" i="23"/>
  <c r="S280" i="23"/>
  <c r="U280" i="23"/>
  <c r="U278" i="23"/>
  <c r="C278" i="23"/>
  <c r="S278" i="23"/>
  <c r="U276" i="23"/>
  <c r="S276" i="23"/>
  <c r="C276" i="23"/>
  <c r="L294" i="23"/>
  <c r="AD293" i="23"/>
  <c r="AD318" i="23" s="1"/>
  <c r="V318" i="23"/>
  <c r="AL318" i="23" s="1"/>
  <c r="V367" i="23" s="1"/>
  <c r="V392" i="23" s="1"/>
  <c r="V316" i="23"/>
  <c r="AL316" i="23" s="1"/>
  <c r="V365" i="23" s="1"/>
  <c r="V390" i="23" s="1"/>
  <c r="AD291" i="23"/>
  <c r="AD316" i="23" s="1"/>
  <c r="AE288" i="23"/>
  <c r="AE313" i="23" s="1"/>
  <c r="W313" i="23"/>
  <c r="AM313" i="23" s="1"/>
  <c r="W362" i="23" s="1"/>
  <c r="W387" i="23" s="1"/>
  <c r="AE284" i="23"/>
  <c r="AE309" i="23" s="1"/>
  <c r="W309" i="23"/>
  <c r="AM309" i="23" s="1"/>
  <c r="W358" i="23" s="1"/>
  <c r="W383" i="23" s="1"/>
  <c r="V308" i="23"/>
  <c r="AL308" i="23" s="1"/>
  <c r="V357" i="23" s="1"/>
  <c r="V382" i="23" s="1"/>
  <c r="AD283" i="23"/>
  <c r="AD308" i="23" s="1"/>
  <c r="W276" i="23"/>
  <c r="AF292" i="23"/>
  <c r="AF317" i="23" s="1"/>
  <c r="X317" i="23"/>
  <c r="AN317" i="23" s="1"/>
  <c r="X366" i="23" s="1"/>
  <c r="X391" i="23" s="1"/>
  <c r="AF286" i="23"/>
  <c r="AF311" i="23" s="1"/>
  <c r="X311" i="23"/>
  <c r="AN311" i="23" s="1"/>
  <c r="AG285" i="23"/>
  <c r="AG310" i="23" s="1"/>
  <c r="Y310" i="23"/>
  <c r="AO310" i="23" s="1"/>
  <c r="AG283" i="23"/>
  <c r="AG308" i="23" s="1"/>
  <c r="Y308" i="23"/>
  <c r="AO308" i="23" s="1"/>
  <c r="AG281" i="23"/>
  <c r="AG306" i="23" s="1"/>
  <c r="Y306" i="23"/>
  <c r="AO306" i="23" s="1"/>
  <c r="X305" i="23"/>
  <c r="AN305" i="23" s="1"/>
  <c r="AF280" i="23"/>
  <c r="AF305" i="23" s="1"/>
  <c r="AF278" i="23"/>
  <c r="AF303" i="23" s="1"/>
  <c r="X303" i="23"/>
  <c r="AN303" i="23" s="1"/>
  <c r="Y302" i="23"/>
  <c r="AO302" i="23" s="1"/>
  <c r="AG277" i="23"/>
  <c r="AG302" i="23" s="1"/>
  <c r="AY294" i="23"/>
  <c r="AR118" i="23"/>
  <c r="AS118" i="23" s="1"/>
  <c r="U283" i="23"/>
  <c r="C283" i="23"/>
  <c r="S283" i="23"/>
  <c r="U281" i="23"/>
  <c r="C281" i="23"/>
  <c r="S281" i="23"/>
  <c r="AR110" i="23"/>
  <c r="AS110" i="23" s="1"/>
  <c r="AK281" i="23"/>
  <c r="AV294" i="23"/>
  <c r="AN294" i="23"/>
  <c r="S123" i="23"/>
  <c r="AS107" i="23"/>
  <c r="AS122" i="23"/>
  <c r="AU123" i="23"/>
  <c r="BB105" i="23"/>
  <c r="AS197" i="23"/>
  <c r="AR93" i="23"/>
  <c r="AK98" i="23"/>
  <c r="AU98" i="23"/>
  <c r="BB93" i="23"/>
  <c r="BB98" i="23" s="1"/>
  <c r="AL392" i="23" l="1"/>
  <c r="AO389" i="23"/>
  <c r="AM390" i="23"/>
  <c r="U282" i="23"/>
  <c r="U307" i="23" s="1"/>
  <c r="C314" i="23"/>
  <c r="J314" i="23" s="1"/>
  <c r="AL390" i="23"/>
  <c r="AM377" i="23"/>
  <c r="AS279" i="23"/>
  <c r="AN389" i="23"/>
  <c r="AM385" i="23"/>
  <c r="AN386" i="23"/>
  <c r="AY315" i="23"/>
  <c r="AN391" i="23"/>
  <c r="AV301" i="23"/>
  <c r="AX313" i="23"/>
  <c r="AW317" i="23"/>
  <c r="AO386" i="23"/>
  <c r="AN387" i="23"/>
  <c r="AM392" i="23"/>
  <c r="AO379" i="23"/>
  <c r="AL384" i="23"/>
  <c r="AW316" i="23"/>
  <c r="AL382" i="23"/>
  <c r="AM380" i="23"/>
  <c r="AL386" i="23"/>
  <c r="AO392" i="23"/>
  <c r="AO391" i="23"/>
  <c r="AV306" i="23"/>
  <c r="AO385" i="23"/>
  <c r="AL377" i="23"/>
  <c r="AL387" i="23"/>
  <c r="AM381" i="23"/>
  <c r="AN392" i="23"/>
  <c r="AM391" i="23"/>
  <c r="AM379" i="23"/>
  <c r="AL383" i="23"/>
  <c r="AO387" i="23"/>
  <c r="AS282" i="23"/>
  <c r="AN382" i="23"/>
  <c r="AN390" i="23"/>
  <c r="AY316" i="23"/>
  <c r="AM383" i="23"/>
  <c r="AM384" i="23"/>
  <c r="AY317" i="23"/>
  <c r="AM389" i="23"/>
  <c r="AL380" i="23"/>
  <c r="U289" i="23"/>
  <c r="U314" i="23" s="1"/>
  <c r="AY304" i="23"/>
  <c r="AM387" i="23"/>
  <c r="AN380" i="23"/>
  <c r="AN378" i="23"/>
  <c r="AO390" i="23"/>
  <c r="AX309" i="23"/>
  <c r="AV312" i="23"/>
  <c r="AX306" i="23"/>
  <c r="AW303" i="23"/>
  <c r="AS286" i="23"/>
  <c r="AW312" i="23"/>
  <c r="AS291" i="23"/>
  <c r="AW307" i="23"/>
  <c r="AM378" i="23"/>
  <c r="AL391" i="23"/>
  <c r="AO376" i="23"/>
  <c r="M379" i="23"/>
  <c r="AL379" i="23" s="1"/>
  <c r="AN377" i="23"/>
  <c r="AO378" i="23"/>
  <c r="AN379" i="23"/>
  <c r="AN385" i="23"/>
  <c r="M381" i="23"/>
  <c r="AN376" i="23"/>
  <c r="AO380" i="23"/>
  <c r="AN381" i="23"/>
  <c r="AO382" i="23"/>
  <c r="AN383" i="23"/>
  <c r="AO384" i="23"/>
  <c r="AM382" i="23"/>
  <c r="AO377" i="23"/>
  <c r="AO381" i="23"/>
  <c r="AO383" i="23"/>
  <c r="AN384" i="23"/>
  <c r="AW304" i="23"/>
  <c r="AV315" i="23"/>
  <c r="AV317" i="23"/>
  <c r="AY313" i="23"/>
  <c r="AG361" i="23"/>
  <c r="AG386" i="23" s="1"/>
  <c r="AY386" i="23" s="1"/>
  <c r="AE352" i="23"/>
  <c r="AE377" i="23" s="1"/>
  <c r="AW377" i="23" s="1"/>
  <c r="AE354" i="23"/>
  <c r="AE379" i="23" s="1"/>
  <c r="AW379" i="23" s="1"/>
  <c r="AE356" i="23"/>
  <c r="AE381" i="23" s="1"/>
  <c r="AW381" i="23" s="1"/>
  <c r="AE360" i="23"/>
  <c r="AE385" i="23" s="1"/>
  <c r="AW385" i="23" s="1"/>
  <c r="AD361" i="23"/>
  <c r="AD386" i="23" s="1"/>
  <c r="AV386" i="23" s="1"/>
  <c r="AE364" i="23"/>
  <c r="AE389" i="23" s="1"/>
  <c r="AW389" i="23" s="1"/>
  <c r="AF367" i="23"/>
  <c r="AF392" i="23" s="1"/>
  <c r="AX392" i="23" s="1"/>
  <c r="AD355" i="23"/>
  <c r="AD380" i="23" s="1"/>
  <c r="AV380" i="23" s="1"/>
  <c r="AE366" i="23"/>
  <c r="AE391" i="23" s="1"/>
  <c r="AW391" i="23" s="1"/>
  <c r="AD359" i="23"/>
  <c r="AD384" i="23" s="1"/>
  <c r="AV384" i="23" s="1"/>
  <c r="AY312" i="23"/>
  <c r="AF362" i="23"/>
  <c r="AF387" i="23" s="1"/>
  <c r="AX387" i="23" s="1"/>
  <c r="AF364" i="23"/>
  <c r="AF389" i="23" s="1"/>
  <c r="AX389" i="23" s="1"/>
  <c r="AG367" i="23"/>
  <c r="AG392" i="23" s="1"/>
  <c r="AY392" i="23" s="1"/>
  <c r="AY301" i="23"/>
  <c r="AW305" i="23"/>
  <c r="AE353" i="23"/>
  <c r="AE378" i="23" s="1"/>
  <c r="AW378" i="23" s="1"/>
  <c r="AE361" i="23"/>
  <c r="AE386" i="23" s="1"/>
  <c r="AW386" i="23" s="1"/>
  <c r="AE365" i="23"/>
  <c r="AE390" i="23" s="1"/>
  <c r="AW390" i="23" s="1"/>
  <c r="AD366" i="23"/>
  <c r="AD391" i="23" s="1"/>
  <c r="AV391" i="23" s="1"/>
  <c r="AG362" i="23"/>
  <c r="AG387" i="23" s="1"/>
  <c r="AY387" i="23" s="1"/>
  <c r="AG364" i="23"/>
  <c r="AG389" i="23" s="1"/>
  <c r="AY389" i="23" s="1"/>
  <c r="AG366" i="23"/>
  <c r="AG391" i="23" s="1"/>
  <c r="AY391" i="23" s="1"/>
  <c r="BB123" i="23"/>
  <c r="AS283" i="23"/>
  <c r="AX307" i="23"/>
  <c r="AX315" i="23"/>
  <c r="AY318" i="23"/>
  <c r="AV302" i="23"/>
  <c r="AW311" i="23"/>
  <c r="AW315" i="23"/>
  <c r="AS290" i="23"/>
  <c r="AX316" i="23"/>
  <c r="AX318" i="23"/>
  <c r="AS287" i="23"/>
  <c r="AV310" i="23"/>
  <c r="D368" i="23"/>
  <c r="D393" i="23" s="1"/>
  <c r="M393" i="23" s="1"/>
  <c r="G368" i="23"/>
  <c r="G393" i="23" s="1"/>
  <c r="P393" i="23" s="1"/>
  <c r="P394" i="23" s="1"/>
  <c r="AG353" i="23"/>
  <c r="AG378" i="23" s="1"/>
  <c r="AY378" i="23" s="1"/>
  <c r="W351" i="23"/>
  <c r="W376" i="23" s="1"/>
  <c r="AM376" i="23" s="1"/>
  <c r="V360" i="23"/>
  <c r="V385" i="23" s="1"/>
  <c r="AL385" i="23" s="1"/>
  <c r="V364" i="23"/>
  <c r="V389" i="23" s="1"/>
  <c r="AL389" i="23" s="1"/>
  <c r="AF355" i="23"/>
  <c r="AF380" i="23" s="1"/>
  <c r="AX380" i="23" s="1"/>
  <c r="P369" i="23"/>
  <c r="AF356" i="23"/>
  <c r="AF381" i="23" s="1"/>
  <c r="AX381" i="23" s="1"/>
  <c r="AF358" i="23"/>
  <c r="AF383" i="23" s="1"/>
  <c r="AX383" i="23" s="1"/>
  <c r="AG365" i="23"/>
  <c r="AG390" i="23" s="1"/>
  <c r="AY390" i="23" s="1"/>
  <c r="AF365" i="23"/>
  <c r="AF390" i="23" s="1"/>
  <c r="AX390" i="23" s="1"/>
  <c r="E368" i="23"/>
  <c r="E393" i="23" s="1"/>
  <c r="N393" i="23" s="1"/>
  <c r="F368" i="23"/>
  <c r="F393" i="23" s="1"/>
  <c r="O393" i="23" s="1"/>
  <c r="O394" i="23" s="1"/>
  <c r="AE363" i="23"/>
  <c r="AE388" i="23" s="1"/>
  <c r="AW388" i="23" s="1"/>
  <c r="V351" i="23"/>
  <c r="M369" i="23"/>
  <c r="O369" i="23"/>
  <c r="AR123" i="23"/>
  <c r="U306" i="23"/>
  <c r="AC281" i="23"/>
  <c r="AC306" i="23" s="1"/>
  <c r="C308" i="23"/>
  <c r="J283" i="23"/>
  <c r="AR281" i="23"/>
  <c r="AS281" i="23" s="1"/>
  <c r="C306" i="23"/>
  <c r="J281" i="23"/>
  <c r="U308" i="23"/>
  <c r="AC283" i="23"/>
  <c r="AC308" i="23" s="1"/>
  <c r="AE276" i="23"/>
  <c r="AE301" i="23" s="1"/>
  <c r="W301" i="23"/>
  <c r="C301" i="23"/>
  <c r="J276" i="23"/>
  <c r="U301" i="23"/>
  <c r="AC276" i="23"/>
  <c r="AC301" i="23" s="1"/>
  <c r="C303" i="23"/>
  <c r="J278" i="23"/>
  <c r="U305" i="23"/>
  <c r="AC280" i="23"/>
  <c r="AC305" i="23" s="1"/>
  <c r="J280" i="23"/>
  <c r="C305" i="23"/>
  <c r="U309" i="23"/>
  <c r="AC284" i="23"/>
  <c r="AC309" i="23" s="1"/>
  <c r="J284" i="23"/>
  <c r="C309" i="23"/>
  <c r="C311" i="23"/>
  <c r="J286" i="23"/>
  <c r="AS288" i="23"/>
  <c r="U313" i="23"/>
  <c r="AC288" i="23"/>
  <c r="AC313" i="23" s="1"/>
  <c r="C315" i="23"/>
  <c r="J290" i="23"/>
  <c r="U317" i="23"/>
  <c r="AC292" i="23"/>
  <c r="AC317" i="23" s="1"/>
  <c r="C317" i="23"/>
  <c r="J292" i="23"/>
  <c r="AS293" i="23"/>
  <c r="U318" i="23"/>
  <c r="AC293" i="23"/>
  <c r="AC318" i="23" s="1"/>
  <c r="AR277" i="23"/>
  <c r="AS277" i="23" s="1"/>
  <c r="J277" i="23"/>
  <c r="C302" i="23"/>
  <c r="U304" i="23"/>
  <c r="AC279" i="23"/>
  <c r="AC304" i="23" s="1"/>
  <c r="J279" i="23"/>
  <c r="C304" i="23"/>
  <c r="AC285" i="23"/>
  <c r="AC310" i="23" s="1"/>
  <c r="U310" i="23"/>
  <c r="J285" i="23"/>
  <c r="C310" i="23"/>
  <c r="C312" i="23"/>
  <c r="J287" i="23"/>
  <c r="AW313" i="23"/>
  <c r="AE362" i="23" s="1"/>
  <c r="AE387" i="23" s="1"/>
  <c r="AW387" i="23" s="1"/>
  <c r="AS278" i="23"/>
  <c r="AW318" i="23"/>
  <c r="AE367" i="23" s="1"/>
  <c r="AE392" i="23" s="1"/>
  <c r="AW392" i="23" s="1"/>
  <c r="AX302" i="23"/>
  <c r="AX304" i="23"/>
  <c r="AF353" i="23" s="1"/>
  <c r="AF378" i="23" s="1"/>
  <c r="AX378" i="23" s="1"/>
  <c r="AY307" i="23"/>
  <c r="AG356" i="23" s="1"/>
  <c r="AG381" i="23" s="1"/>
  <c r="AY381" i="23" s="1"/>
  <c r="AY309" i="23"/>
  <c r="AG358" i="23" s="1"/>
  <c r="AG383" i="23" s="1"/>
  <c r="AY383" i="23" s="1"/>
  <c r="AY311" i="23"/>
  <c r="AG360" i="23" s="1"/>
  <c r="AG385" i="23" s="1"/>
  <c r="AY385" i="23" s="1"/>
  <c r="S294" i="23"/>
  <c r="AC278" i="23"/>
  <c r="AC303" i="23" s="1"/>
  <c r="U303" i="23"/>
  <c r="AS280" i="23"/>
  <c r="J282" i="23"/>
  <c r="C307" i="23"/>
  <c r="AS284" i="23"/>
  <c r="AC286" i="23"/>
  <c r="AC311" i="23" s="1"/>
  <c r="U311" i="23"/>
  <c r="C313" i="23"/>
  <c r="J288" i="23"/>
  <c r="AC290" i="23"/>
  <c r="AC315" i="23" s="1"/>
  <c r="U315" i="23"/>
  <c r="AS292" i="23"/>
  <c r="U316" i="23"/>
  <c r="AC291" i="23"/>
  <c r="AC316" i="23" s="1"/>
  <c r="J291" i="23"/>
  <c r="C316" i="23"/>
  <c r="J293" i="23"/>
  <c r="C318" i="23"/>
  <c r="M344" i="23"/>
  <c r="AN319" i="23"/>
  <c r="AN369" i="23" s="1"/>
  <c r="P344" i="23"/>
  <c r="U302" i="23"/>
  <c r="AC277" i="23"/>
  <c r="AC302" i="23" s="1"/>
  <c r="AR285" i="23"/>
  <c r="AS285" i="23" s="1"/>
  <c r="U312" i="23"/>
  <c r="AC287" i="23"/>
  <c r="AC312" i="23" s="1"/>
  <c r="AL304" i="23"/>
  <c r="V353" i="23" s="1"/>
  <c r="V378" i="23" s="1"/>
  <c r="AV304" i="23"/>
  <c r="AY302" i="23"/>
  <c r="AG351" i="23" s="1"/>
  <c r="AG376" i="23" s="1"/>
  <c r="AY376" i="23" s="1"/>
  <c r="AX303" i="23"/>
  <c r="AF352" i="23" s="1"/>
  <c r="AF377" i="23" s="1"/>
  <c r="AX377" i="23" s="1"/>
  <c r="AX305" i="23"/>
  <c r="AF354" i="23" s="1"/>
  <c r="AF379" i="23" s="1"/>
  <c r="AX379" i="23" s="1"/>
  <c r="AY306" i="23"/>
  <c r="AG355" i="23" s="1"/>
  <c r="AG380" i="23" s="1"/>
  <c r="AY380" i="23" s="1"/>
  <c r="AY308" i="23"/>
  <c r="AG357" i="23" s="1"/>
  <c r="AG382" i="23" s="1"/>
  <c r="AY382" i="23" s="1"/>
  <c r="AY310" i="23"/>
  <c r="AG359" i="23" s="1"/>
  <c r="AG384" i="23" s="1"/>
  <c r="AY384" i="23" s="1"/>
  <c r="AX311" i="23"/>
  <c r="AF360" i="23" s="1"/>
  <c r="AF385" i="23" s="1"/>
  <c r="AX385" i="23" s="1"/>
  <c r="AX317" i="23"/>
  <c r="AF366" i="23" s="1"/>
  <c r="AF391" i="23" s="1"/>
  <c r="AX391" i="23" s="1"/>
  <c r="AO319" i="23"/>
  <c r="Y368" i="23" s="1"/>
  <c r="Y393" i="23" s="1"/>
  <c r="AO344" i="23"/>
  <c r="AV308" i="23"/>
  <c r="AD357" i="23" s="1"/>
  <c r="AD382" i="23" s="1"/>
  <c r="AV382" i="23" s="1"/>
  <c r="AW309" i="23"/>
  <c r="AE358" i="23" s="1"/>
  <c r="AE383" i="23" s="1"/>
  <c r="AW383" i="23" s="1"/>
  <c r="AV316" i="23"/>
  <c r="AD365" i="23" s="1"/>
  <c r="AD390" i="23" s="1"/>
  <c r="AV390" i="23" s="1"/>
  <c r="AV318" i="23"/>
  <c r="AD367" i="23" s="1"/>
  <c r="AD392" i="23" s="1"/>
  <c r="AV392" i="23" s="1"/>
  <c r="AL344" i="23"/>
  <c r="O344" i="23"/>
  <c r="AX301" i="23"/>
  <c r="AW302" i="23"/>
  <c r="AV303" i="23"/>
  <c r="AD352" i="23" s="1"/>
  <c r="AD377" i="23" s="1"/>
  <c r="AV377" i="23" s="1"/>
  <c r="AV305" i="23"/>
  <c r="AD354" i="23" s="1"/>
  <c r="AD379" i="23" s="1"/>
  <c r="AW306" i="23"/>
  <c r="AE355" i="23" s="1"/>
  <c r="AE380" i="23" s="1"/>
  <c r="AW380" i="23" s="1"/>
  <c r="AV307" i="23"/>
  <c r="AD356" i="23" s="1"/>
  <c r="AD381" i="23" s="1"/>
  <c r="AW308" i="23"/>
  <c r="AE357" i="23" s="1"/>
  <c r="AE382" i="23" s="1"/>
  <c r="AW382" i="23" s="1"/>
  <c r="AV309" i="23"/>
  <c r="AD358" i="23" s="1"/>
  <c r="AD383" i="23" s="1"/>
  <c r="AV383" i="23" s="1"/>
  <c r="AW310" i="23"/>
  <c r="AE359" i="23" s="1"/>
  <c r="AE384" i="23" s="1"/>
  <c r="AW384" i="23" s="1"/>
  <c r="AV311" i="23"/>
  <c r="AV313" i="23"/>
  <c r="AD362" i="23" s="1"/>
  <c r="AD387" i="23" s="1"/>
  <c r="AV387" i="23" s="1"/>
  <c r="N344" i="23"/>
  <c r="AY303" i="23"/>
  <c r="AG352" i="23" s="1"/>
  <c r="AG377" i="23" s="1"/>
  <c r="AY377" i="23" s="1"/>
  <c r="AY305" i="23"/>
  <c r="AG354" i="23" s="1"/>
  <c r="AG379" i="23" s="1"/>
  <c r="AY379" i="23" s="1"/>
  <c r="AX308" i="23"/>
  <c r="AF357" i="23" s="1"/>
  <c r="AF382" i="23" s="1"/>
  <c r="AX382" i="23" s="1"/>
  <c r="AX310" i="23"/>
  <c r="AF359" i="23" s="1"/>
  <c r="AF384" i="23" s="1"/>
  <c r="AX384" i="23" s="1"/>
  <c r="AX312" i="23"/>
  <c r="AF361" i="23" s="1"/>
  <c r="AF386" i="23" s="1"/>
  <c r="AX386" i="23" s="1"/>
  <c r="AS123" i="23"/>
  <c r="AS93" i="23"/>
  <c r="AS98" i="23" s="1"/>
  <c r="AR98" i="23"/>
  <c r="L314" i="23" l="1"/>
  <c r="AC282" i="23"/>
  <c r="AC307" i="23" s="1"/>
  <c r="AL319" i="23"/>
  <c r="V368" i="23" s="1"/>
  <c r="V393" i="23" s="1"/>
  <c r="AL393" i="23" s="1"/>
  <c r="AO393" i="23"/>
  <c r="AO394" i="23" s="1"/>
  <c r="AC289" i="23"/>
  <c r="AC314" i="23" s="1"/>
  <c r="M394" i="23"/>
  <c r="AV381" i="23"/>
  <c r="AL381" i="23"/>
  <c r="AL378" i="23"/>
  <c r="AD351" i="23"/>
  <c r="AD376" i="23" s="1"/>
  <c r="V376" i="23"/>
  <c r="AV379" i="23"/>
  <c r="N394" i="23"/>
  <c r="AD353" i="23"/>
  <c r="AD378" i="23" s="1"/>
  <c r="AV378" i="23" s="1"/>
  <c r="AD364" i="23"/>
  <c r="AD389" i="23" s="1"/>
  <c r="AV389" i="23" s="1"/>
  <c r="AG368" i="23"/>
  <c r="AG393" i="23" s="1"/>
  <c r="AY393" i="23" s="1"/>
  <c r="AY394" i="23" s="1"/>
  <c r="AX369" i="23"/>
  <c r="AK314" i="23"/>
  <c r="AR363" i="23" s="1"/>
  <c r="X368" i="23"/>
  <c r="X393" i="23" s="1"/>
  <c r="AN393" i="23" s="1"/>
  <c r="AN394" i="23" s="1"/>
  <c r="AE351" i="23"/>
  <c r="AE376" i="23" s="1"/>
  <c r="AW376" i="23" s="1"/>
  <c r="AO369" i="23"/>
  <c r="U363" i="23"/>
  <c r="U388" i="23" s="1"/>
  <c r="C363" i="23"/>
  <c r="C388" i="23" s="1"/>
  <c r="S363" i="23"/>
  <c r="AF351" i="23"/>
  <c r="AF376" i="23" s="1"/>
  <c r="AX376" i="23" s="1"/>
  <c r="AL369" i="23"/>
  <c r="AD360" i="23"/>
  <c r="AD385" i="23" s="1"/>
  <c r="AV385" i="23" s="1"/>
  <c r="AV369" i="23"/>
  <c r="AY344" i="23"/>
  <c r="AV344" i="23"/>
  <c r="AX319" i="23"/>
  <c r="AX344" i="23"/>
  <c r="AV319" i="23"/>
  <c r="AD368" i="23" s="1"/>
  <c r="AD393" i="23" s="1"/>
  <c r="AV393" i="23" s="1"/>
  <c r="J318" i="23"/>
  <c r="L318" i="23"/>
  <c r="AK318" i="23" s="1"/>
  <c r="J316" i="23"/>
  <c r="L316" i="23"/>
  <c r="AK316" i="23" s="1"/>
  <c r="AR365" i="23" s="1"/>
  <c r="J313" i="23"/>
  <c r="L313" i="23"/>
  <c r="AK313" i="23" s="1"/>
  <c r="AR362" i="23" s="1"/>
  <c r="J307" i="23"/>
  <c r="L307" i="23"/>
  <c r="AK307" i="23" s="1"/>
  <c r="AR356" i="23" s="1"/>
  <c r="J310" i="23"/>
  <c r="L310" i="23"/>
  <c r="J304" i="23"/>
  <c r="L304" i="23"/>
  <c r="AK304" i="23" s="1"/>
  <c r="AR353" i="23" s="1"/>
  <c r="J302" i="23"/>
  <c r="L302" i="23"/>
  <c r="AK302" i="23" s="1"/>
  <c r="S314" i="23"/>
  <c r="J311" i="23"/>
  <c r="L311" i="23"/>
  <c r="AK311" i="23" s="1"/>
  <c r="AR360" i="23" s="1"/>
  <c r="J303" i="23"/>
  <c r="L303" i="23"/>
  <c r="AK303" i="23" s="1"/>
  <c r="AR352" i="23" s="1"/>
  <c r="J301" i="23"/>
  <c r="L301" i="23"/>
  <c r="AM301" i="23"/>
  <c r="AW301" i="23"/>
  <c r="AY319" i="23"/>
  <c r="AY369" i="23" s="1"/>
  <c r="J312" i="23"/>
  <c r="L312" i="23"/>
  <c r="AR339" i="23"/>
  <c r="J317" i="23"/>
  <c r="L317" i="23"/>
  <c r="J315" i="23"/>
  <c r="L315" i="23"/>
  <c r="J309" i="23"/>
  <c r="L309" i="23"/>
  <c r="J305" i="23"/>
  <c r="L305" i="23"/>
  <c r="J306" i="23"/>
  <c r="L306" i="23"/>
  <c r="J308" i="23"/>
  <c r="L308" i="23"/>
  <c r="AU314" i="23" l="1"/>
  <c r="BB363" i="23" s="1"/>
  <c r="AS363" i="23"/>
  <c r="AR314" i="23"/>
  <c r="L388" i="23"/>
  <c r="AK388" i="23" s="1"/>
  <c r="AR388" i="23" s="1"/>
  <c r="J388" i="23"/>
  <c r="AL376" i="23"/>
  <c r="AL394" i="23" s="1"/>
  <c r="AV376" i="23"/>
  <c r="AV394" i="23" s="1"/>
  <c r="J363" i="23"/>
  <c r="AF368" i="23"/>
  <c r="AF393" i="23" s="1"/>
  <c r="AX393" i="23" s="1"/>
  <c r="AX394" i="23" s="1"/>
  <c r="U357" i="23"/>
  <c r="U382" i="23" s="1"/>
  <c r="C357" i="23"/>
  <c r="C382" i="23" s="1"/>
  <c r="S357" i="23"/>
  <c r="AK306" i="23"/>
  <c r="AR355" i="23" s="1"/>
  <c r="S354" i="23"/>
  <c r="C354" i="23"/>
  <c r="C379" i="23" s="1"/>
  <c r="U358" i="23"/>
  <c r="U383" i="23" s="1"/>
  <c r="C358" i="23"/>
  <c r="C383" i="23" s="1"/>
  <c r="S358" i="23"/>
  <c r="AK312" i="23"/>
  <c r="AR361" i="23" s="1"/>
  <c r="AR351" i="23"/>
  <c r="S352" i="23"/>
  <c r="AS352" i="23" s="1"/>
  <c r="C352" i="23"/>
  <c r="C377" i="23" s="1"/>
  <c r="U352" i="23"/>
  <c r="U377" i="23" s="1"/>
  <c r="U360" i="23"/>
  <c r="U385" i="23" s="1"/>
  <c r="C360" i="23"/>
  <c r="C385" i="23" s="1"/>
  <c r="S360" i="23"/>
  <c r="AS360" i="23" s="1"/>
  <c r="AR318" i="23"/>
  <c r="AR367" i="23"/>
  <c r="AC363" i="23"/>
  <c r="AC388" i="23" s="1"/>
  <c r="C364" i="23"/>
  <c r="C389" i="23" s="1"/>
  <c r="S364" i="23"/>
  <c r="AK317" i="23"/>
  <c r="AR366" i="23" s="1"/>
  <c r="C351" i="23"/>
  <c r="U351" i="23"/>
  <c r="U376" i="23" s="1"/>
  <c r="S351" i="23"/>
  <c r="S353" i="23"/>
  <c r="AS353" i="23" s="1"/>
  <c r="C353" i="23"/>
  <c r="C378" i="23" s="1"/>
  <c r="U353" i="23"/>
  <c r="U378" i="23" s="1"/>
  <c r="AK310" i="23"/>
  <c r="AR359" i="23" s="1"/>
  <c r="U356" i="23"/>
  <c r="U381" i="23" s="1"/>
  <c r="S356" i="23"/>
  <c r="AS356" i="23" s="1"/>
  <c r="C356" i="23"/>
  <c r="C381" i="23" s="1"/>
  <c r="S362" i="23"/>
  <c r="AS362" i="23" s="1"/>
  <c r="C362" i="23"/>
  <c r="C387" i="23" s="1"/>
  <c r="U362" i="23"/>
  <c r="U387" i="23" s="1"/>
  <c r="U365" i="23"/>
  <c r="U390" i="23" s="1"/>
  <c r="C365" i="23"/>
  <c r="C390" i="23" s="1"/>
  <c r="S365" i="23"/>
  <c r="AS365" i="23" s="1"/>
  <c r="U367" i="23"/>
  <c r="U392" i="23" s="1"/>
  <c r="S367" i="23"/>
  <c r="C367" i="23"/>
  <c r="C392" i="23" s="1"/>
  <c r="AR337" i="23"/>
  <c r="AR331" i="23"/>
  <c r="AU305" i="23"/>
  <c r="BB354" i="23" s="1"/>
  <c r="S305" i="23"/>
  <c r="AU309" i="23"/>
  <c r="BB358" i="23" s="1"/>
  <c r="S309" i="23"/>
  <c r="AR313" i="23"/>
  <c r="AR338" i="23"/>
  <c r="AU317" i="23"/>
  <c r="BB366" i="23" s="1"/>
  <c r="S317" i="23"/>
  <c r="AR304" i="23"/>
  <c r="AR329" i="23"/>
  <c r="AR303" i="23"/>
  <c r="AR328" i="23"/>
  <c r="AR311" i="23"/>
  <c r="AR336" i="23"/>
  <c r="AR316" i="23"/>
  <c r="AR341" i="23"/>
  <c r="AR302" i="23"/>
  <c r="AR327" i="23"/>
  <c r="AW319" i="23"/>
  <c r="AW369" i="23" s="1"/>
  <c r="AW344" i="23"/>
  <c r="AU303" i="23"/>
  <c r="BB352" i="23" s="1"/>
  <c r="S303" i="23"/>
  <c r="AK305" i="23"/>
  <c r="AR354" i="23" s="1"/>
  <c r="AU311" i="23"/>
  <c r="BB360" i="23" s="1"/>
  <c r="S311" i="23"/>
  <c r="J339" i="23"/>
  <c r="S339" i="23"/>
  <c r="AS339" i="23" s="1"/>
  <c r="BB314" i="23"/>
  <c r="BB339" i="23"/>
  <c r="AU310" i="23"/>
  <c r="BB359" i="23" s="1"/>
  <c r="S310" i="23"/>
  <c r="AU308" i="23"/>
  <c r="BB357" i="23" s="1"/>
  <c r="S308" i="23"/>
  <c r="AU306" i="23"/>
  <c r="BB355" i="23" s="1"/>
  <c r="S306" i="23"/>
  <c r="AK308" i="23"/>
  <c r="AR357" i="23" s="1"/>
  <c r="AU315" i="23"/>
  <c r="BB364" i="23" s="1"/>
  <c r="S315" i="23"/>
  <c r="AR342" i="23"/>
  <c r="AU312" i="23"/>
  <c r="BB361" i="23" s="1"/>
  <c r="S312" i="23"/>
  <c r="AR307" i="23"/>
  <c r="AR332" i="23"/>
  <c r="AK315" i="23"/>
  <c r="AR364" i="23" s="1"/>
  <c r="AM319" i="23"/>
  <c r="AU301" i="23"/>
  <c r="S301" i="23"/>
  <c r="L319" i="23"/>
  <c r="AK301" i="23"/>
  <c r="AK309" i="23"/>
  <c r="AR358" i="23" s="1"/>
  <c r="AS314" i="23"/>
  <c r="AU302" i="23"/>
  <c r="S302" i="23"/>
  <c r="AU304" i="23"/>
  <c r="BB353" i="23" s="1"/>
  <c r="S304" i="23"/>
  <c r="AR335" i="23"/>
  <c r="AU307" i="23"/>
  <c r="BB356" i="23" s="1"/>
  <c r="S307" i="23"/>
  <c r="AU313" i="23"/>
  <c r="BB362" i="23" s="1"/>
  <c r="S313" i="23"/>
  <c r="AU316" i="23"/>
  <c r="BB365" i="23" s="1"/>
  <c r="S316" i="23"/>
  <c r="AU318" i="23"/>
  <c r="S318" i="23"/>
  <c r="AS318" i="23" s="1"/>
  <c r="AS311" i="23" l="1"/>
  <c r="AR312" i="23"/>
  <c r="AS312" i="23" s="1"/>
  <c r="AR310" i="23"/>
  <c r="AS310" i="23" s="1"/>
  <c r="AR317" i="23"/>
  <c r="AS317" i="23" s="1"/>
  <c r="AR306" i="23"/>
  <c r="AS306" i="23" s="1"/>
  <c r="AS367" i="23"/>
  <c r="AS316" i="23"/>
  <c r="AS302" i="23"/>
  <c r="L392" i="23"/>
  <c r="AK392" i="23" s="1"/>
  <c r="AR392" i="23" s="1"/>
  <c r="J392" i="23"/>
  <c r="L390" i="23"/>
  <c r="AK390" i="23" s="1"/>
  <c r="AR390" i="23" s="1"/>
  <c r="J390" i="23"/>
  <c r="J378" i="23"/>
  <c r="L378" i="23"/>
  <c r="AK378" i="23" s="1"/>
  <c r="AR378" i="23" s="1"/>
  <c r="J351" i="23"/>
  <c r="C376" i="23"/>
  <c r="L385" i="23"/>
  <c r="AK385" i="23" s="1"/>
  <c r="AR385" i="23" s="1"/>
  <c r="J385" i="23"/>
  <c r="L383" i="23"/>
  <c r="AK383" i="23" s="1"/>
  <c r="AR383" i="23" s="1"/>
  <c r="J383" i="23"/>
  <c r="L379" i="23"/>
  <c r="J379" i="23"/>
  <c r="J382" i="23"/>
  <c r="L382" i="23"/>
  <c r="AK382" i="23" s="1"/>
  <c r="AR382" i="23" s="1"/>
  <c r="L387" i="23"/>
  <c r="AK387" i="23" s="1"/>
  <c r="AR387" i="23" s="1"/>
  <c r="J387" i="23"/>
  <c r="L381" i="23"/>
  <c r="AK381" i="23" s="1"/>
  <c r="AR381" i="23" s="1"/>
  <c r="J381" i="23"/>
  <c r="J389" i="23"/>
  <c r="L389" i="23"/>
  <c r="J377" i="23"/>
  <c r="L377" i="23"/>
  <c r="AU388" i="23"/>
  <c r="BB388" i="23" s="1"/>
  <c r="S388" i="23"/>
  <c r="AS388" i="23" s="1"/>
  <c r="J367" i="23"/>
  <c r="J365" i="23"/>
  <c r="J353" i="23"/>
  <c r="J360" i="23"/>
  <c r="J358" i="23"/>
  <c r="J354" i="23"/>
  <c r="J357" i="23"/>
  <c r="J362" i="23"/>
  <c r="J356" i="23"/>
  <c r="J364" i="23"/>
  <c r="J352" i="23"/>
  <c r="BB351" i="23"/>
  <c r="W368" i="23"/>
  <c r="W393" i="23" s="1"/>
  <c r="AM369" i="23"/>
  <c r="AC362" i="23"/>
  <c r="AC387" i="23" s="1"/>
  <c r="U359" i="23"/>
  <c r="U384" i="23" s="1"/>
  <c r="C359" i="23"/>
  <c r="C384" i="23" s="1"/>
  <c r="S359" i="23"/>
  <c r="AS359" i="23" s="1"/>
  <c r="AC353" i="23"/>
  <c r="AC378" i="23" s="1"/>
  <c r="AC351" i="23"/>
  <c r="AC376" i="23" s="1"/>
  <c r="L369" i="23"/>
  <c r="AC352" i="23"/>
  <c r="AC377" i="23" s="1"/>
  <c r="U354" i="23"/>
  <c r="U379" i="23" s="1"/>
  <c r="AS354" i="23"/>
  <c r="BB318" i="23"/>
  <c r="BB367" i="23"/>
  <c r="C368" i="23"/>
  <c r="C393" i="23" s="1"/>
  <c r="S368" i="23"/>
  <c r="AC365" i="23"/>
  <c r="AC390" i="23" s="1"/>
  <c r="AC356" i="23"/>
  <c r="AC381" i="23" s="1"/>
  <c r="AS351" i="23"/>
  <c r="U366" i="23"/>
  <c r="U391" i="23" s="1"/>
  <c r="C366" i="23"/>
  <c r="C391" i="23" s="1"/>
  <c r="S366" i="23"/>
  <c r="AS366" i="23" s="1"/>
  <c r="AS364" i="23"/>
  <c r="U364" i="23"/>
  <c r="U389" i="23" s="1"/>
  <c r="AC360" i="23"/>
  <c r="AC385" i="23" s="1"/>
  <c r="S361" i="23"/>
  <c r="AS361" i="23" s="1"/>
  <c r="C361" i="23"/>
  <c r="C386" i="23" s="1"/>
  <c r="U361" i="23"/>
  <c r="U386" i="23" s="1"/>
  <c r="AS358" i="23"/>
  <c r="AC358" i="23"/>
  <c r="AC383" i="23" s="1"/>
  <c r="S355" i="23"/>
  <c r="AS355" i="23" s="1"/>
  <c r="C355" i="23"/>
  <c r="C380" i="23" s="1"/>
  <c r="U355" i="23"/>
  <c r="U380" i="23" s="1"/>
  <c r="AS357" i="23"/>
  <c r="AC357" i="23"/>
  <c r="AC382" i="23" s="1"/>
  <c r="AS307" i="23"/>
  <c r="AS303" i="23"/>
  <c r="BB313" i="23"/>
  <c r="BB338" i="23"/>
  <c r="BB304" i="23"/>
  <c r="BB329" i="23"/>
  <c r="AK319" i="23"/>
  <c r="AR368" i="23" s="1"/>
  <c r="AR369" i="23" s="1"/>
  <c r="AR301" i="23"/>
  <c r="AS301" i="23" s="1"/>
  <c r="AU319" i="23"/>
  <c r="BB368" i="23" s="1"/>
  <c r="BB301" i="23"/>
  <c r="J341" i="23"/>
  <c r="S341" i="23"/>
  <c r="AS341" i="23" s="1"/>
  <c r="BB316" i="23"/>
  <c r="BB341" i="23"/>
  <c r="J332" i="23"/>
  <c r="S332" i="23"/>
  <c r="AS332" i="23" s="1"/>
  <c r="BB307" i="23"/>
  <c r="BB332" i="23"/>
  <c r="S327" i="23"/>
  <c r="AS327" i="23" s="1"/>
  <c r="J327" i="23"/>
  <c r="BB302" i="23"/>
  <c r="BB327" i="23"/>
  <c r="AR309" i="23"/>
  <c r="AS309" i="23" s="1"/>
  <c r="AR334" i="23"/>
  <c r="L344" i="23"/>
  <c r="J326" i="23"/>
  <c r="S326" i="23"/>
  <c r="S319" i="23"/>
  <c r="AM344" i="23"/>
  <c r="AR315" i="23"/>
  <c r="AS315" i="23" s="1"/>
  <c r="AR340" i="23"/>
  <c r="J340" i="23"/>
  <c r="S340" i="23"/>
  <c r="BB315" i="23"/>
  <c r="BB340" i="23"/>
  <c r="J331" i="23"/>
  <c r="S331" i="23"/>
  <c r="AS331" i="23" s="1"/>
  <c r="BB306" i="23"/>
  <c r="BB331" i="23"/>
  <c r="J335" i="23"/>
  <c r="S335" i="23"/>
  <c r="AS335" i="23" s="1"/>
  <c r="BB310" i="23"/>
  <c r="BB335" i="23"/>
  <c r="J336" i="23"/>
  <c r="S336" i="23"/>
  <c r="AS336" i="23" s="1"/>
  <c r="BB311" i="23"/>
  <c r="BB336" i="23"/>
  <c r="S328" i="23"/>
  <c r="AS328" i="23" s="1"/>
  <c r="J328" i="23"/>
  <c r="BB303" i="23"/>
  <c r="BB328" i="23"/>
  <c r="AS304" i="23"/>
  <c r="J334" i="23"/>
  <c r="S334" i="23"/>
  <c r="BB309" i="23"/>
  <c r="BB334" i="23"/>
  <c r="J343" i="23"/>
  <c r="S343" i="23"/>
  <c r="S338" i="23"/>
  <c r="AS338" i="23" s="1"/>
  <c r="J338" i="23"/>
  <c r="S329" i="23"/>
  <c r="AS329" i="23" s="1"/>
  <c r="J329" i="23"/>
  <c r="J337" i="23"/>
  <c r="S337" i="23"/>
  <c r="AS337" i="23" s="1"/>
  <c r="BB312" i="23"/>
  <c r="BB337" i="23"/>
  <c r="AR308" i="23"/>
  <c r="AS308" i="23" s="1"/>
  <c r="AR333" i="23"/>
  <c r="J333" i="23"/>
  <c r="S333" i="23"/>
  <c r="BB308" i="23"/>
  <c r="BB333" i="23"/>
  <c r="AR305" i="23"/>
  <c r="AS305" i="23" s="1"/>
  <c r="AR330" i="23"/>
  <c r="J342" i="23"/>
  <c r="S342" i="23"/>
  <c r="AS342" i="23" s="1"/>
  <c r="BB317" i="23"/>
  <c r="BB342" i="23"/>
  <c r="AS313" i="23"/>
  <c r="J330" i="23"/>
  <c r="S330" i="23"/>
  <c r="BB305" i="23"/>
  <c r="BB330" i="23"/>
  <c r="AS330" i="23" l="1"/>
  <c r="AK379" i="23"/>
  <c r="AR379" i="23" s="1"/>
  <c r="AK389" i="23"/>
  <c r="AR389" i="23" s="1"/>
  <c r="J380" i="23"/>
  <c r="L380" i="23"/>
  <c r="S377" i="23"/>
  <c r="AU377" i="23"/>
  <c r="BB377" i="23" s="1"/>
  <c r="S379" i="23"/>
  <c r="AU383" i="23"/>
  <c r="BB383" i="23" s="1"/>
  <c r="S383" i="23"/>
  <c r="AS383" i="23" s="1"/>
  <c r="J376" i="23"/>
  <c r="L376" i="23"/>
  <c r="S378" i="23"/>
  <c r="AS378" i="23" s="1"/>
  <c r="AU378" i="23"/>
  <c r="BB378" i="23" s="1"/>
  <c r="AU390" i="23"/>
  <c r="BB390" i="23" s="1"/>
  <c r="S390" i="23"/>
  <c r="AS390" i="23" s="1"/>
  <c r="L386" i="23"/>
  <c r="J386" i="23"/>
  <c r="L391" i="23"/>
  <c r="J391" i="23"/>
  <c r="L393" i="23"/>
  <c r="J393" i="23"/>
  <c r="L384" i="23"/>
  <c r="J384" i="23"/>
  <c r="AM393" i="23"/>
  <c r="AM394" i="23" s="1"/>
  <c r="S389" i="23"/>
  <c r="S381" i="23"/>
  <c r="AS381" i="23" s="1"/>
  <c r="AU381" i="23"/>
  <c r="BB381" i="23" s="1"/>
  <c r="AU387" i="23"/>
  <c r="BB387" i="23" s="1"/>
  <c r="S387" i="23"/>
  <c r="AS387" i="23" s="1"/>
  <c r="AU382" i="23"/>
  <c r="BB382" i="23" s="1"/>
  <c r="S382" i="23"/>
  <c r="AS382" i="23" s="1"/>
  <c r="AK377" i="23"/>
  <c r="AR377" i="23" s="1"/>
  <c r="AU385" i="23"/>
  <c r="BB385" i="23" s="1"/>
  <c r="S385" i="23"/>
  <c r="AS385" i="23" s="1"/>
  <c r="S392" i="23"/>
  <c r="AS392" i="23" s="1"/>
  <c r="AS334" i="23"/>
  <c r="AC355" i="23"/>
  <c r="AC380" i="23" s="1"/>
  <c r="J361" i="23"/>
  <c r="J366" i="23"/>
  <c r="J368" i="23"/>
  <c r="AC354" i="23"/>
  <c r="AC379" i="23" s="1"/>
  <c r="AU379" i="23" s="1"/>
  <c r="BB379" i="23" s="1"/>
  <c r="J359" i="23"/>
  <c r="AE368" i="23"/>
  <c r="AE393" i="23" s="1"/>
  <c r="AW393" i="23" s="1"/>
  <c r="AW394" i="23" s="1"/>
  <c r="J355" i="23"/>
  <c r="AC361" i="23"/>
  <c r="AC386" i="23" s="1"/>
  <c r="AC364" i="23"/>
  <c r="AC389" i="23" s="1"/>
  <c r="AU389" i="23" s="1"/>
  <c r="BB389" i="23" s="1"/>
  <c r="AC366" i="23"/>
  <c r="AC391" i="23" s="1"/>
  <c r="AC359" i="23"/>
  <c r="AC384" i="23" s="1"/>
  <c r="S369" i="23"/>
  <c r="AK369" i="23"/>
  <c r="BB369" i="23"/>
  <c r="AS368" i="23"/>
  <c r="AS369" i="23" s="1"/>
  <c r="U368" i="23"/>
  <c r="U393" i="23" s="1"/>
  <c r="AC367" i="23"/>
  <c r="AC392" i="23" s="1"/>
  <c r="AU392" i="23" s="1"/>
  <c r="BB392" i="23" s="1"/>
  <c r="AU369" i="23"/>
  <c r="AS333" i="23"/>
  <c r="AS340" i="23"/>
  <c r="BB326" i="23"/>
  <c r="AR319" i="23"/>
  <c r="AS319" i="23"/>
  <c r="S344" i="23"/>
  <c r="BB319" i="23"/>
  <c r="AR326" i="23"/>
  <c r="AS379" i="23" l="1"/>
  <c r="AS389" i="23"/>
  <c r="AK393" i="23"/>
  <c r="AR393" i="23" s="1"/>
  <c r="S393" i="23"/>
  <c r="AU391" i="23"/>
  <c r="BB391" i="23" s="1"/>
  <c r="S391" i="23"/>
  <c r="AU386" i="23"/>
  <c r="BB386" i="23" s="1"/>
  <c r="S386" i="23"/>
  <c r="L394" i="23"/>
  <c r="S376" i="23"/>
  <c r="AU376" i="23"/>
  <c r="AK376" i="23"/>
  <c r="AS377" i="23"/>
  <c r="AK391" i="23"/>
  <c r="AR391" i="23" s="1"/>
  <c r="S380" i="23"/>
  <c r="AU380" i="23"/>
  <c r="BB380" i="23" s="1"/>
  <c r="AU384" i="23"/>
  <c r="BB384" i="23" s="1"/>
  <c r="S384" i="23"/>
  <c r="AK380" i="23"/>
  <c r="AR380" i="23" s="1"/>
  <c r="AK384" i="23"/>
  <c r="AR384" i="23" s="1"/>
  <c r="AK386" i="23"/>
  <c r="AR386" i="23" s="1"/>
  <c r="AC368" i="23"/>
  <c r="AC393" i="23" s="1"/>
  <c r="AU393" i="23" s="1"/>
  <c r="BB393" i="23" s="1"/>
  <c r="AS326" i="23"/>
  <c r="AS393" i="23" l="1"/>
  <c r="AR376" i="23"/>
  <c r="AR394" i="23" s="1"/>
  <c r="AK394" i="23"/>
  <c r="AS376" i="23"/>
  <c r="S394" i="23"/>
  <c r="AS386" i="23"/>
  <c r="AS391" i="23"/>
  <c r="AS384" i="23"/>
  <c r="AS380" i="23"/>
  <c r="AU394" i="23"/>
  <c r="BB376" i="23"/>
  <c r="BB394" i="23" s="1"/>
  <c r="AS394" i="23" l="1"/>
  <c r="AK294" i="23" l="1"/>
  <c r="AR276" i="23"/>
  <c r="AR294" i="23" s="1"/>
  <c r="AR343" i="23" l="1"/>
  <c r="AK344" i="23"/>
  <c r="AS276" i="23"/>
  <c r="AS294" i="23" s="1"/>
  <c r="AU294" i="23"/>
  <c r="BB276" i="23"/>
  <c r="BB294" i="23" s="1"/>
  <c r="BB343" i="23" l="1"/>
  <c r="BB344" i="23" s="1"/>
  <c r="AU344" i="23"/>
  <c r="AS343" i="23"/>
  <c r="AS344" i="23" s="1"/>
  <c r="AR344" i="23"/>
  <c r="AK231" i="26" l="1"/>
  <c r="AL239" i="26"/>
  <c r="AM231" i="26"/>
  <c r="AN239" i="26"/>
  <c r="AP243" i="26"/>
  <c r="AK243" i="26"/>
  <c r="AP231" i="26"/>
  <c r="AO243" i="26"/>
  <c r="AZ231" i="26"/>
  <c r="AU231" i="26"/>
  <c r="AV239" i="26"/>
  <c r="AZ243" i="26"/>
  <c r="AU243" i="26"/>
  <c r="AW231" i="26"/>
  <c r="AX239" i="26"/>
  <c r="AY243" i="26"/>
  <c r="AQ229" i="26" l="1"/>
  <c r="AL241" i="26"/>
  <c r="AV241" i="26"/>
  <c r="AL233" i="26"/>
  <c r="AO232" i="26"/>
  <c r="AP233" i="26"/>
  <c r="AY237" i="26"/>
  <c r="AO237" i="26"/>
  <c r="AP241" i="26"/>
  <c r="AZ241" i="26"/>
  <c r="AM232" i="26"/>
  <c r="AQ243" i="26"/>
  <c r="AQ238" i="26"/>
  <c r="AM229" i="26"/>
  <c r="AL232" i="26"/>
  <c r="AM230" i="26"/>
  <c r="AM242" i="26"/>
  <c r="AO228" i="26"/>
  <c r="AP237" i="26"/>
  <c r="AO235" i="26"/>
  <c r="AY235" i="26"/>
  <c r="AK237" i="26"/>
  <c r="AU237" i="26"/>
  <c r="AN228" i="26"/>
  <c r="AL229" i="26"/>
  <c r="AO233" i="26"/>
  <c r="AQ244" i="26"/>
  <c r="AM234" i="26"/>
  <c r="AW234" i="26"/>
  <c r="AQ235" i="26"/>
  <c r="AQ241" i="26"/>
  <c r="BA241" i="26"/>
  <c r="AK230" i="26"/>
  <c r="AU230" i="26"/>
  <c r="AQ234" i="26"/>
  <c r="BA234" i="26"/>
  <c r="AV242" i="26"/>
  <c r="AL242" i="26"/>
  <c r="AL235" i="26"/>
  <c r="AV235" i="26"/>
  <c r="AU234" i="26"/>
  <c r="AK234" i="26"/>
  <c r="AY241" i="26"/>
  <c r="AO241" i="26"/>
  <c r="BA230" i="26"/>
  <c r="AQ230" i="26"/>
  <c r="AL231" i="26"/>
  <c r="AO242" i="26"/>
  <c r="AN236" i="26"/>
  <c r="AM238" i="26"/>
  <c r="AO244" i="26"/>
  <c r="AU239" i="26"/>
  <c r="AK239" i="26"/>
  <c r="AN237" i="26"/>
  <c r="AX237" i="26"/>
  <c r="AP234" i="26"/>
  <c r="AN238" i="26"/>
  <c r="AX238" i="26"/>
  <c r="AX242" i="26"/>
  <c r="AN242" i="26"/>
  <c r="AZ235" i="26"/>
  <c r="AP235" i="26"/>
  <c r="AY230" i="26"/>
  <c r="AO230" i="26"/>
  <c r="AP236" i="26"/>
  <c r="AZ236" i="26"/>
  <c r="AW235" i="26"/>
  <c r="AM235" i="26"/>
  <c r="AZ229" i="26"/>
  <c r="AP229" i="26"/>
  <c r="AN233" i="26"/>
  <c r="AX233" i="26"/>
  <c r="AO229" i="26"/>
  <c r="AK235" i="26"/>
  <c r="AO238" i="26"/>
  <c r="AL243" i="26"/>
  <c r="AL236" i="26"/>
  <c r="AL230" i="26"/>
  <c r="AP244" i="26"/>
  <c r="AN234" i="26"/>
  <c r="AP242" i="26"/>
  <c r="AZ242" i="26"/>
  <c r="BA232" i="26"/>
  <c r="AQ232" i="26"/>
  <c r="AP230" i="26"/>
  <c r="AN230" i="26"/>
  <c r="AX230" i="26"/>
  <c r="AU244" i="26"/>
  <c r="AK244" i="26"/>
  <c r="AQ236" i="26"/>
  <c r="BA236" i="26"/>
  <c r="AW241" i="26"/>
  <c r="AM241" i="26"/>
  <c r="AL244" i="26"/>
  <c r="AV244" i="26"/>
  <c r="AK238" i="26"/>
  <c r="AU238" i="26"/>
  <c r="AM233" i="26"/>
  <c r="AQ231" i="26"/>
  <c r="AN244" i="26"/>
  <c r="AN235" i="26"/>
  <c r="AM236" i="26"/>
  <c r="AP228" i="26"/>
  <c r="AO234" i="26"/>
  <c r="AN232" i="26"/>
  <c r="AX232" i="26"/>
  <c r="AM244" i="26"/>
  <c r="AN231" i="26"/>
  <c r="AK228" i="26"/>
  <c r="AU228" i="26"/>
  <c r="AQ233" i="26"/>
  <c r="BA233" i="26"/>
  <c r="AU232" i="26"/>
  <c r="AK232" i="26"/>
  <c r="AK229" i="26"/>
  <c r="AZ238" i="26"/>
  <c r="AP238" i="26"/>
  <c r="AP232" i="26"/>
  <c r="AZ232" i="26"/>
  <c r="AL238" i="26"/>
  <c r="AL228" i="26"/>
  <c r="AN243" i="26"/>
  <c r="AL237" i="26"/>
  <c r="AX229" i="26"/>
  <c r="AN229" i="26"/>
  <c r="AW239" i="26"/>
  <c r="AM239" i="26"/>
  <c r="AU229" i="26"/>
  <c r="AZ237" i="26"/>
  <c r="AZ228" i="26"/>
  <c r="BA244" i="26"/>
  <c r="AZ233" i="26"/>
  <c r="AX235" i="26"/>
  <c r="AY244" i="26"/>
  <c r="BA231" i="26"/>
  <c r="AW242" i="26"/>
  <c r="AV230" i="26"/>
  <c r="AW236" i="26"/>
  <c r="AY242" i="26"/>
  <c r="AV243" i="26"/>
  <c r="AV231" i="26"/>
  <c r="AY232" i="26"/>
  <c r="AU235" i="26"/>
  <c r="AW230" i="26"/>
  <c r="AV232" i="26"/>
  <c r="AW233" i="26"/>
  <c r="AX244" i="26"/>
  <c r="AY238" i="26"/>
  <c r="AV237" i="26"/>
  <c r="AY233" i="26"/>
  <c r="AV229" i="26"/>
  <c r="BA238" i="26"/>
  <c r="AV228" i="26"/>
  <c r="AW229" i="26"/>
  <c r="BA235" i="26"/>
  <c r="AW232" i="26"/>
  <c r="BA243" i="26"/>
  <c r="AX243" i="26"/>
  <c r="AY229" i="26"/>
  <c r="AV233" i="26"/>
  <c r="AW244" i="26"/>
  <c r="AZ234" i="26"/>
  <c r="AX228" i="26"/>
  <c r="AX231" i="26"/>
  <c r="AR229" i="26" l="1"/>
  <c r="AS229" i="26" s="1"/>
  <c r="AR244" i="26"/>
  <c r="AS244" i="26" s="1"/>
  <c r="BB235" i="26"/>
  <c r="AQ242" i="26"/>
  <c r="BA242" i="26"/>
  <c r="AX234" i="26"/>
  <c r="AZ239" i="26"/>
  <c r="AP239" i="26"/>
  <c r="AR232" i="26"/>
  <c r="AS232" i="26" s="1"/>
  <c r="AY239" i="26"/>
  <c r="AO239" i="26"/>
  <c r="AL234" i="26"/>
  <c r="AR234" i="26" s="1"/>
  <c r="AS234" i="26" s="1"/>
  <c r="AV234" i="26"/>
  <c r="AV236" i="26"/>
  <c r="BB232" i="26"/>
  <c r="AW237" i="26"/>
  <c r="AM237" i="26"/>
  <c r="AR237" i="26" s="1"/>
  <c r="AS237" i="26" s="1"/>
  <c r="AM228" i="26"/>
  <c r="AW228" i="26"/>
  <c r="AU236" i="26"/>
  <c r="AK236" i="26"/>
  <c r="AU241" i="26"/>
  <c r="AK241" i="26"/>
  <c r="AR241" i="26" s="1"/>
  <c r="AS241" i="26" s="1"/>
  <c r="AZ230" i="26"/>
  <c r="BB230" i="26" s="1"/>
  <c r="BA229" i="26"/>
  <c r="BB229" i="26" s="1"/>
  <c r="AM243" i="26"/>
  <c r="AR243" i="26" s="1"/>
  <c r="AS243" i="26" s="1"/>
  <c r="AW243" i="26"/>
  <c r="BB243" i="26" s="1"/>
  <c r="AO231" i="26"/>
  <c r="AR231" i="26" s="1"/>
  <c r="AS231" i="26" s="1"/>
  <c r="AY231" i="26"/>
  <c r="BB231" i="26" s="1"/>
  <c r="AU242" i="26"/>
  <c r="AK242" i="26"/>
  <c r="AQ228" i="26"/>
  <c r="BA228" i="26"/>
  <c r="AW238" i="26"/>
  <c r="AZ244" i="26"/>
  <c r="BB244" i="26" s="1"/>
  <c r="AX236" i="26"/>
  <c r="AO236" i="26"/>
  <c r="AY236" i="26"/>
  <c r="AY228" i="26"/>
  <c r="AV238" i="26"/>
  <c r="AU233" i="26"/>
  <c r="BB233" i="26" s="1"/>
  <c r="AK233" i="26"/>
  <c r="AR233" i="26" s="1"/>
  <c r="AS233" i="26" s="1"/>
  <c r="BA237" i="26"/>
  <c r="AQ237" i="26"/>
  <c r="AN241" i="26"/>
  <c r="AX241" i="26"/>
  <c r="AY234" i="26"/>
  <c r="AR238" i="26"/>
  <c r="AS238" i="26" s="1"/>
  <c r="AR235" i="26"/>
  <c r="AS235" i="26" s="1"/>
  <c r="AR230" i="26"/>
  <c r="AS230" i="26" s="1"/>
  <c r="BB238" i="26" l="1"/>
  <c r="BB237" i="26"/>
  <c r="AR228" i="26"/>
  <c r="AS228" i="26" s="1"/>
  <c r="BB228" i="26"/>
  <c r="BB242" i="26"/>
  <c r="BB234" i="26"/>
  <c r="BB241" i="26"/>
  <c r="AQ239" i="26"/>
  <c r="AR239" i="26" s="1"/>
  <c r="AS239" i="26" s="1"/>
  <c r="BA239" i="26"/>
  <c r="BB239" i="26" s="1"/>
  <c r="AR236" i="26"/>
  <c r="AS236" i="26" s="1"/>
  <c r="AZ227" i="26"/>
  <c r="AP227" i="26"/>
  <c r="BB236" i="26"/>
  <c r="AY227" i="26"/>
  <c r="AO227" i="26"/>
  <c r="BA227" i="26"/>
  <c r="AQ227" i="26"/>
  <c r="AR242" i="26"/>
  <c r="AS242" i="26" s="1"/>
  <c r="AX227" i="26"/>
  <c r="AN227" i="26"/>
  <c r="AK227" i="26"/>
  <c r="AU227" i="26"/>
  <c r="AM240" i="26" l="1"/>
  <c r="AM227" i="26"/>
  <c r="AM245" i="26" s="1"/>
  <c r="AW227" i="26"/>
  <c r="AL227" i="26"/>
  <c r="AR227" i="26" s="1"/>
  <c r="AV227" i="26"/>
  <c r="AQ240" i="26"/>
  <c r="AQ245" i="26" s="1"/>
  <c r="AO240" i="26" l="1"/>
  <c r="AO245" i="26" s="1"/>
  <c r="AL240" i="26"/>
  <c r="AL245" i="26" s="1"/>
  <c r="AV240" i="26"/>
  <c r="AV245" i="26" s="1"/>
  <c r="AK240" i="26"/>
  <c r="AU240" i="26"/>
  <c r="BB227" i="26"/>
  <c r="BA240" i="26"/>
  <c r="BA245" i="26" s="1"/>
  <c r="AY240" i="26"/>
  <c r="AY245" i="26" s="1"/>
  <c r="AW240" i="26"/>
  <c r="AW245" i="26" s="1"/>
  <c r="AS227" i="26"/>
  <c r="AX240" i="26" l="1"/>
  <c r="AX245" i="26" s="1"/>
  <c r="AN240" i="26"/>
  <c r="AN245" i="26" s="1"/>
  <c r="AP240" i="26"/>
  <c r="AP245" i="26" s="1"/>
  <c r="AZ240" i="26"/>
  <c r="AZ245" i="26" s="1"/>
  <c r="AU245" i="26"/>
  <c r="AK245" i="26"/>
  <c r="AR240" i="26" l="1"/>
  <c r="BB240" i="26"/>
  <c r="BB245" i="26" s="1"/>
  <c r="BC245" i="26" s="1"/>
  <c r="AS240" i="26" l="1"/>
  <c r="AS245" i="26" s="1"/>
  <c r="AR245" i="26"/>
</calcChain>
</file>

<file path=xl/comments1.xml><?xml version="1.0" encoding="utf-8"?>
<comments xmlns="http://schemas.openxmlformats.org/spreadsheetml/2006/main">
  <authors>
    <author>Patrícia Messer</author>
  </authors>
  <commentList>
    <comment ref="A197" authorId="0" shapeId="0">
      <text>
        <r>
          <rPr>
            <sz val="9"/>
            <color indexed="81"/>
            <rFont val="Segoe UI"/>
            <charset val="1"/>
          </rPr>
          <t>Dados não obtidos na pesquisa.Valores baseados no BEU 2004.</t>
        </r>
      </text>
    </comment>
  </commentList>
</comments>
</file>

<file path=xl/comments2.xml><?xml version="1.0" encoding="utf-8"?>
<comments xmlns="http://schemas.openxmlformats.org/spreadsheetml/2006/main">
  <authors>
    <author>Arnaldo Junior</author>
    <author>Patrícia Messer</author>
  </authors>
  <commentList>
    <comment ref="A41" authorId="0" shapeId="0">
      <text>
        <r>
          <rPr>
            <sz val="9"/>
            <color indexed="81"/>
            <rFont val="Tahoma"/>
            <family val="2"/>
          </rPr>
          <t>Coeficientes de destinação atuais somam mais do que 100% no texto. Vale revisar esta conta para futuros estudos.</t>
        </r>
      </text>
    </comment>
    <comment ref="A51" authorId="0" shapeId="0">
      <text>
        <r>
          <rPr>
            <sz val="9"/>
            <color indexed="81"/>
            <rFont val="Tahoma"/>
            <family val="2"/>
          </rPr>
          <t>No texto, as tabelas dizem que há consumo de GN na situação melhorada. Na verdade, há consumo de lenha. Corrigir quando possível.</t>
        </r>
      </text>
    </comment>
    <comment ref="A93" authorId="0" shapeId="0">
      <text>
        <r>
          <rPr>
            <sz val="9"/>
            <color indexed="81"/>
            <rFont val="Tahoma"/>
            <family val="2"/>
          </rPr>
          <t>Verificar se é alimento ou bebida
PM 27/12/2018: está na CNAE de alimentos (10). A de bebidas é outra (11).</t>
        </r>
      </text>
    </comment>
    <comment ref="K118" authorId="0" shapeId="0">
      <text>
        <r>
          <rPr>
            <sz val="9"/>
            <color indexed="81"/>
            <rFont val="Tahoma"/>
            <family val="2"/>
          </rPr>
          <t>Esta tabela está errada no texto. Revisar quando possível.</t>
        </r>
      </text>
    </comment>
    <comment ref="C190" authorId="1" shapeId="0">
      <text>
        <r>
          <rPr>
            <b/>
            <sz val="9"/>
            <color indexed="81"/>
            <rFont val="Tahoma"/>
            <family val="2"/>
          </rPr>
          <t>Patrícia Messer:</t>
        </r>
        <r>
          <rPr>
            <sz val="9"/>
            <color indexed="81"/>
            <rFont val="Tahoma"/>
            <family val="2"/>
          </rPr>
          <t xml:space="preserve">
óleo de soja. Faltam outros óleos.</t>
        </r>
      </text>
    </comment>
    <comment ref="C191" authorId="1" shapeId="0">
      <text>
        <r>
          <rPr>
            <b/>
            <sz val="9"/>
            <color indexed="81"/>
            <rFont val="Tahoma"/>
            <family val="2"/>
          </rPr>
          <t>Patrícia Messer:</t>
        </r>
        <r>
          <rPr>
            <sz val="9"/>
            <color indexed="81"/>
            <rFont val="Tahoma"/>
            <family val="2"/>
          </rPr>
          <t xml:space="preserve">
bovinos + suinos + frangos</t>
        </r>
      </text>
    </comment>
    <comment ref="C192" authorId="1" shapeId="0">
      <text>
        <r>
          <rPr>
            <b/>
            <sz val="9"/>
            <color indexed="81"/>
            <rFont val="Tahoma"/>
            <family val="2"/>
          </rPr>
          <t>Patrícia Messer:</t>
        </r>
        <r>
          <rPr>
            <sz val="9"/>
            <color indexed="81"/>
            <rFont val="Tahoma"/>
            <family val="2"/>
          </rPr>
          <t xml:space="preserve">
Foi adotado densidade de 1g/ml (Applus-Qualitec).
1000 L = 1 tonelada
Essa é toda a produção de leite. </t>
        </r>
      </text>
    </comment>
    <comment ref="C194" authorId="1" shapeId="0">
      <text>
        <r>
          <rPr>
            <b/>
            <sz val="9"/>
            <color indexed="81"/>
            <rFont val="Tahoma"/>
            <family val="2"/>
          </rPr>
          <t>Patrícia Messer:</t>
        </r>
        <r>
          <rPr>
            <sz val="9"/>
            <color indexed="81"/>
            <rFont val="Tahoma"/>
            <family val="2"/>
          </rPr>
          <t xml:space="preserve">
cerveja + refrigerante</t>
        </r>
      </text>
    </comment>
    <comment ref="C195" authorId="1" shapeId="0">
      <text>
        <r>
          <rPr>
            <b/>
            <sz val="9"/>
            <color indexed="81"/>
            <rFont val="Tahoma"/>
            <family val="2"/>
          </rPr>
          <t>Patrícia Messer:</t>
        </r>
        <r>
          <rPr>
            <sz val="9"/>
            <color indexed="81"/>
            <rFont val="Tahoma"/>
            <family val="2"/>
          </rPr>
          <t xml:space="preserve">
arroz em casca + </t>
        </r>
      </text>
    </comment>
    <comment ref="C198" authorId="1" shapeId="0">
      <text>
        <r>
          <rPr>
            <b/>
            <sz val="9"/>
            <color indexed="81"/>
            <rFont val="Tahoma"/>
            <family val="2"/>
          </rPr>
          <t>Patrícia Messer:</t>
        </r>
        <r>
          <rPr>
            <sz val="9"/>
            <color indexed="81"/>
            <rFont val="Tahoma"/>
            <family val="2"/>
          </rPr>
          <t xml:space="preserve">
café arábica. Não inclui canephora</t>
        </r>
      </text>
    </comment>
    <comment ref="D202" authorId="1" shapeId="0">
      <text>
        <r>
          <rPr>
            <b/>
            <sz val="9"/>
            <color indexed="81"/>
            <rFont val="Tahoma"/>
            <family val="2"/>
          </rPr>
          <t>Patrícia Messer:</t>
        </r>
        <r>
          <rPr>
            <sz val="9"/>
            <color indexed="81"/>
            <rFont val="Tahoma"/>
            <family val="2"/>
          </rPr>
          <t xml:space="preserve">
Soma da energia térmica, elétrica e total, dividido por 2.</t>
        </r>
      </text>
    </comment>
    <comment ref="B205" authorId="1" shapeId="0">
      <text>
        <r>
          <rPr>
            <b/>
            <sz val="9"/>
            <color indexed="81"/>
            <rFont val="Tahoma"/>
            <family val="2"/>
          </rPr>
          <t>Patrícia Messer:</t>
        </r>
        <r>
          <rPr>
            <sz val="9"/>
            <color indexed="81"/>
            <rFont val="Tahoma"/>
            <family val="2"/>
          </rPr>
          <t xml:space="preserve">
quantidade de animais</t>
        </r>
      </text>
    </comment>
    <comment ref="E206" authorId="1" shapeId="0">
      <text>
        <r>
          <rPr>
            <b/>
            <sz val="9"/>
            <color indexed="81"/>
            <rFont val="Tahoma"/>
            <family val="2"/>
          </rPr>
          <t>Patrícia Messer:</t>
        </r>
        <r>
          <rPr>
            <sz val="9"/>
            <color indexed="81"/>
            <rFont val="Tahoma"/>
            <family val="2"/>
          </rPr>
          <t xml:space="preserve">
dividido por 12 pois a planilha consolidada veio com dados errados (produção mensal, ao invés de anual)</t>
        </r>
      </text>
    </comment>
    <comment ref="G237" authorId="1" shapeId="0">
      <text>
        <r>
          <rPr>
            <b/>
            <sz val="9"/>
            <color indexed="81"/>
            <rFont val="Tahoma"/>
            <family val="2"/>
          </rPr>
          <t>Patrícia Messer:</t>
        </r>
        <r>
          <rPr>
            <sz val="9"/>
            <color indexed="81"/>
            <rFont val="Tahoma"/>
            <family val="2"/>
          </rPr>
          <t xml:space="preserve">
O % da eletricidade que vai para o açúcar é menor que o % de bagaço.</t>
        </r>
      </text>
    </comment>
    <comment ref="A242" authorId="1" shapeId="0">
      <text>
        <r>
          <rPr>
            <b/>
            <sz val="9"/>
            <color indexed="81"/>
            <rFont val="Tahoma"/>
            <family val="2"/>
          </rPr>
          <t>Patrícia Messer:</t>
        </r>
        <r>
          <rPr>
            <sz val="9"/>
            <color indexed="81"/>
            <rFont val="Tahoma"/>
            <family val="2"/>
          </rPr>
          <t xml:space="preserve">
Baixa eficiência.
A relação bagaço - açúcar produzido é 3 vezes maior que a média. É muito bagaço.
Entender melhor.</t>
        </r>
      </text>
    </comment>
    <comment ref="A252" authorId="1" shapeId="0">
      <text>
        <r>
          <rPr>
            <b/>
            <sz val="9"/>
            <color indexed="81"/>
            <rFont val="Tahoma"/>
            <family val="2"/>
          </rPr>
          <t>Patrícia Messer:</t>
        </r>
        <r>
          <rPr>
            <sz val="9"/>
            <color indexed="81"/>
            <rFont val="Tahoma"/>
            <family val="2"/>
          </rPr>
          <t xml:space="preserve">
Baixa eficiência. 
A relação bagaço - açúcar produzido é 3 vezes maior que a média. É muito bagaço.
Entender melhor.</t>
        </r>
      </text>
    </comment>
    <comment ref="A259" authorId="1" shapeId="0">
      <text>
        <r>
          <rPr>
            <b/>
            <sz val="9"/>
            <color indexed="81"/>
            <rFont val="Tahoma"/>
            <family val="2"/>
          </rPr>
          <t>Patrícia Messer:</t>
        </r>
        <r>
          <rPr>
            <sz val="9"/>
            <color indexed="81"/>
            <rFont val="Tahoma"/>
            <family val="2"/>
          </rPr>
          <t xml:space="preserve">
Baixa eficiência e baixa produção de eletricidade. Entender melhor.
A relação bagaço - açúcar produzido é 5 vezes maior que a média.</t>
        </r>
      </text>
    </comment>
    <comment ref="D348" authorId="1" shapeId="0">
      <text>
        <r>
          <rPr>
            <b/>
            <sz val="9"/>
            <color indexed="81"/>
            <rFont val="Tahoma"/>
            <family val="2"/>
          </rPr>
          <t>Patrícia Messer:</t>
        </r>
        <r>
          <rPr>
            <sz val="9"/>
            <color indexed="81"/>
            <rFont val="Tahoma"/>
            <family val="2"/>
          </rPr>
          <t xml:space="preserve">
o valor da planilha está mensal, e deveria ser anual. Portanto, multipliquei por 12.</t>
        </r>
      </text>
    </comment>
  </commentList>
</comments>
</file>

<file path=xl/comments3.xml><?xml version="1.0" encoding="utf-8"?>
<comments xmlns="http://schemas.openxmlformats.org/spreadsheetml/2006/main">
  <authors>
    <author>Patrícia Messer</author>
  </authors>
  <commentList>
    <comment ref="X16" authorId="0" shapeId="0">
      <text>
        <r>
          <rPr>
            <b/>
            <sz val="9"/>
            <color indexed="81"/>
            <rFont val="Tahoma"/>
            <family val="2"/>
          </rPr>
          <t>Patrícia Messer:</t>
        </r>
        <r>
          <rPr>
            <sz val="9"/>
            <color indexed="81"/>
            <rFont val="Tahoma"/>
            <family val="2"/>
          </rPr>
          <t xml:space="preserve">
Estimado com base na relação entre consumo de bagaço e eletricidade da amostra.</t>
        </r>
      </text>
    </comment>
  </commentList>
</comments>
</file>

<file path=xl/sharedStrings.xml><?xml version="1.0" encoding="utf-8"?>
<sst xmlns="http://schemas.openxmlformats.org/spreadsheetml/2006/main" count="5303" uniqueCount="225">
  <si>
    <t>BALANÇO DE ENERGIA ÚTIL</t>
  </si>
  <si>
    <t>ANO:</t>
  </si>
  <si>
    <t>FORMAS DE ENERGIA</t>
  </si>
  <si>
    <t>En. Final</t>
  </si>
  <si>
    <t>COEFICIENTES DE DESTINAÇÃO</t>
  </si>
  <si>
    <t>DISTRIBUIÇÃO DA ENERGIA FINAL</t>
  </si>
  <si>
    <t>COEFICIENTES DE EFICIÊNCIA ENERGÉTICA</t>
  </si>
  <si>
    <t>COEFICIENTES DE EFICIÊNCIA DE REFERÊNCIA</t>
  </si>
  <si>
    <t>DISTRIBUIÇÃO DE ENERGIA ÚTIL</t>
  </si>
  <si>
    <t>E.Perd.</t>
  </si>
  <si>
    <t>POTENCIAL DE ECONOMIA DE ENERGIA</t>
  </si>
  <si>
    <t>1000 tep</t>
  </si>
  <si>
    <t>F.M.</t>
  </si>
  <si>
    <t>C.P.</t>
  </si>
  <si>
    <t>A.D.</t>
  </si>
  <si>
    <t>Refrig.</t>
  </si>
  <si>
    <t>Ilumin.</t>
  </si>
  <si>
    <t>Eletroq.</t>
  </si>
  <si>
    <t>Outras</t>
  </si>
  <si>
    <t>Total</t>
  </si>
  <si>
    <t>GÁS NATURAL</t>
  </si>
  <si>
    <t>CARVÃO VAPOR</t>
  </si>
  <si>
    <t>CARVÃO METALÚRGICO</t>
  </si>
  <si>
    <t xml:space="preserve">LENHA </t>
  </si>
  <si>
    <t>PRODUTOS DA CANA</t>
  </si>
  <si>
    <t>OUTRAS FONTES PRIM.</t>
  </si>
  <si>
    <t>ÓLEO DIESEL</t>
  </si>
  <si>
    <t>ÓLEO COMBUSTÍVEL</t>
  </si>
  <si>
    <t>GASOLINA</t>
  </si>
  <si>
    <t>GLP</t>
  </si>
  <si>
    <t>QUEROSENE</t>
  </si>
  <si>
    <t>GÁS</t>
  </si>
  <si>
    <t>COQ. DE CARVÃO MIN.</t>
  </si>
  <si>
    <t>ELETRICIDADE</t>
  </si>
  <si>
    <t>CARVÃO VEGETAL</t>
  </si>
  <si>
    <t>ÁLCOOL ETÍLICO</t>
  </si>
  <si>
    <t>OUTRAS F. SEC. PETR.</t>
  </si>
  <si>
    <t>ALCATRÃO</t>
  </si>
  <si>
    <t>TOTAL</t>
  </si>
  <si>
    <t>OUTROS</t>
  </si>
  <si>
    <t>SITUAÇÃO ATUAL</t>
  </si>
  <si>
    <t>COEFICIENTES DE DESTINAÇÃO (%)</t>
  </si>
  <si>
    <t>RENDIMENTO ENERGÉTICO (%)</t>
  </si>
  <si>
    <t>Força Motriz</t>
  </si>
  <si>
    <t>Calor de Processo</t>
  </si>
  <si>
    <t>Aquecimento Direto</t>
  </si>
  <si>
    <t>Refrigeração</t>
  </si>
  <si>
    <t>Iluminação</t>
  </si>
  <si>
    <t>Eletroquímica</t>
  </si>
  <si>
    <t>Gás Natural</t>
  </si>
  <si>
    <t>Carvão Vapor</t>
  </si>
  <si>
    <t>Carvão Metalúrgico</t>
  </si>
  <si>
    <t>Lenha</t>
  </si>
  <si>
    <t>Produtos da Cana</t>
  </si>
  <si>
    <t>Outras Fontes Primárias</t>
  </si>
  <si>
    <t>Óleo Diesel</t>
  </si>
  <si>
    <t>Óleo Combustível</t>
  </si>
  <si>
    <t>Gasolina</t>
  </si>
  <si>
    <t>Querosene</t>
  </si>
  <si>
    <t>Gases de Processo</t>
  </si>
  <si>
    <t>Coque de Carvão Mineral</t>
  </si>
  <si>
    <t>Eletricidade</t>
  </si>
  <si>
    <t>Carvão vegetal</t>
  </si>
  <si>
    <t>Álcool Etíllico</t>
  </si>
  <si>
    <t>Alcatrão</t>
  </si>
  <si>
    <t>SITUAÇÃO MELHORADA</t>
  </si>
  <si>
    <t>Outras Fontes Secundárias de Petróleo</t>
  </si>
  <si>
    <t>%</t>
  </si>
  <si>
    <t>tep/t</t>
  </si>
  <si>
    <t xml:space="preserve"> GÁS NATURAL </t>
  </si>
  <si>
    <t xml:space="preserve">LENHA - biomassa </t>
  </si>
  <si>
    <t xml:space="preserve">OUTRAS FONTES PRIM.- Lixivia </t>
  </si>
  <si>
    <t xml:space="preserve">ÓLEO COMBUSTÍVEL </t>
  </si>
  <si>
    <t xml:space="preserve">ELETRICIDADE </t>
  </si>
  <si>
    <t xml:space="preserve">ÁLCOOL METÍLICO </t>
  </si>
  <si>
    <t>AMOSTRA</t>
  </si>
  <si>
    <t>tep</t>
  </si>
  <si>
    <t>BEN 2016</t>
  </si>
  <si>
    <t>Estimativa 2016</t>
  </si>
  <si>
    <t>Segmento</t>
  </si>
  <si>
    <t>Consumo específico</t>
  </si>
  <si>
    <t>Produção</t>
  </si>
  <si>
    <t>t</t>
  </si>
  <si>
    <t>Consumo de Energia</t>
  </si>
  <si>
    <t>UNIVERSO</t>
  </si>
  <si>
    <t>Açúcar</t>
  </si>
  <si>
    <t>Trigo</t>
  </si>
  <si>
    <t>Óleo</t>
  </si>
  <si>
    <t>Abate</t>
  </si>
  <si>
    <t>Leite</t>
  </si>
  <si>
    <t>Ração</t>
  </si>
  <si>
    <t>Bebidas</t>
  </si>
  <si>
    <t>Arroz</t>
  </si>
  <si>
    <t>Tamanho amostral</t>
  </si>
  <si>
    <t>n plantas</t>
  </si>
  <si>
    <t>Tratamento de dados</t>
  </si>
  <si>
    <t>Planta</t>
  </si>
  <si>
    <t>Consumo específico atual (tep/t)</t>
  </si>
  <si>
    <t>Produção de açúcar (t)</t>
  </si>
  <si>
    <t>Média</t>
  </si>
  <si>
    <t>% de energia do bagaço para açúcar</t>
  </si>
  <si>
    <t>MG</t>
  </si>
  <si>
    <t>SP</t>
  </si>
  <si>
    <t>AL</t>
  </si>
  <si>
    <t>eletricidade gerada (MWh)</t>
  </si>
  <si>
    <t>MWh gerado / t açúcar produzido</t>
  </si>
  <si>
    <t>MWh gerado / t açúcar equivalente</t>
  </si>
  <si>
    <t>Consumo de bagaço (t)</t>
  </si>
  <si>
    <t>MWh gerado / t bagaço</t>
  </si>
  <si>
    <t>t bagaço/ t açúcar</t>
  </si>
  <si>
    <t>t bagaço/ t açúcar equivalente</t>
  </si>
  <si>
    <t>Fonte:</t>
  </si>
  <si>
    <t>BIEE, ano base 2016, a partir de MAPA (ano civil)</t>
  </si>
  <si>
    <t>Alimentos e Bebidas</t>
  </si>
  <si>
    <t>k tep</t>
  </si>
  <si>
    <t>AÇÚCAR</t>
  </si>
  <si>
    <t>Consumo final de bagaço (tep)</t>
  </si>
  <si>
    <t>Consumo final de eletricidade (tep)</t>
  </si>
  <si>
    <t>AVALIAR DESCONSIDERAR ALGUNS PONTOS NA AMOSTRA</t>
  </si>
  <si>
    <t>Uma das plantas consome apenas eletricidade, a outra consome eletricidade e gás natural.</t>
  </si>
  <si>
    <t>PRODUÇÃO (t óleo):</t>
  </si>
  <si>
    <t>PRODUÇÃO (t trigo):</t>
  </si>
  <si>
    <t>PRODUÇÃO (t açúcar):</t>
  </si>
  <si>
    <t>Todas as plantas consomem lenha e eletricidade.</t>
  </si>
  <si>
    <t>Todas as plantas usam as mesmas fontes: bagaço e eletricidade. Foi fornecido o consumo total de bagaço, a eletricidade gerada, a produção de açúcar e o rateio do consumo (elétrico e térmico) entre etanol e açúcar.</t>
  </si>
  <si>
    <t>PRODUÇÃO (unidades de animais abatidos - aves, bovino ou suíno):</t>
  </si>
  <si>
    <t xml:space="preserve">apenas 1 das </t>
  </si>
  <si>
    <t>Apenas uma utiliza GN, enquanto as outras utilizam lenha. Todas utilizam eletricidade. CE para abate de bovinos (0,0070 tep/cabeça), suínos (0,0042 tep/cabeça) e aves (0,00010 tep/ cabeça, variando de 0,00007 a 0,00013). A produção de aves amostradas tem produção na ordem de dezenas de milhões de cabeças, enquanto de suínos são centenas de milhares e de bovinos são dezenas de milhares. A planta que consome lenha tem CE menor que a que consome GN.</t>
  </si>
  <si>
    <t>PRODUÇÃO (t de leite ou derivado):</t>
  </si>
  <si>
    <t>PRODUÇÃO (t de ração):</t>
  </si>
  <si>
    <t>A produção da mais eficiência é o tripo da outra. Ambas consomem lenha e eletricidade.</t>
  </si>
  <si>
    <t>PRODUÇÃO (t de grão):</t>
  </si>
  <si>
    <t>PRODUÇÃO (hL de bebidas):</t>
  </si>
  <si>
    <t>Uma produz cerveja e isotônico, uma produz cerveja e refrigerante, duas produzem cerveja, uma produz refrigerante e uma produz suco. Todas consomem eletricidade. Todas consomem GN, exceto uma de cerveja, que utiliza GLP. A de suco consome GLP e GN.</t>
  </si>
  <si>
    <t>Uma produz arroz a outra café. Ambas consomem eletricidade. Apenas a de café consome energia térmica (GLP). A de arroz é mais eficiente. Uma das plantas de cerveja tem o consumo 5 vezes maior que a média simples ou 25 vezes maior que a média ponderada, e é a planta com menor porte da mostra (~200 mil hL).</t>
  </si>
  <si>
    <t>ftp://ftp.ibge.gov.br/Producao_Agricola/Levantamento_Sistematico_da_Producao_Agricola_[mensal]/Fasciculo/2016/lspa_201612_20170222_133000.pdf</t>
  </si>
  <si>
    <t>http://www.brasil.gov.br/economia-e-emprego/2017/08/brasil-e-o-terceiro-no-ranking-de-producao-mundial-de-cerveja  https://abir.org.br/o-setor/dados/refrigerantes/</t>
  </si>
  <si>
    <t>Bebidas (hL)</t>
  </si>
  <si>
    <t>https://sindiracoes.org.br/wp-content/uploads/2017/05/boletim_informativo_do_setor_maio_2017_vs_final_port_sindiracoes.pdf</t>
  </si>
  <si>
    <t>Quantidade de leite cru, resfriado ou não, industrializado (Mil Litros), 1º trimestre 1997 - 3º trimestre 2018. https://www.ibge.gov.br/estatisticas-novoportal/economicas/agricultura-e-pecuaria/9209-pesquisa-trimestral-do-leite.html?=&amp;t=series-historicas</t>
  </si>
  <si>
    <t>Leite (t)</t>
  </si>
  <si>
    <t>Abate (animais)</t>
  </si>
  <si>
    <t>ftp://ftp.ibge.gov.br/Producao_Pecuaria/Fasciculo_Indicadores_IBGE/2016/abate-leite-couro-ovos_201604caderno.pdf</t>
  </si>
  <si>
    <t>http://www.abiove.org.br/site/index.php?page=estatistica&amp;area=NC0yLTE=</t>
  </si>
  <si>
    <t>Ambas utilizam eletricidade. A mais eletrointensiva utiliza óleo combustível e produz apenas derivados e a outra utiliza lenha (o consumo específico de óleo é um pouco maior) e produz pricipalmente leite.</t>
  </si>
  <si>
    <t>TRIGO</t>
  </si>
  <si>
    <t>ABATE</t>
  </si>
  <si>
    <t>LEITE</t>
  </si>
  <si>
    <t>RAÇÃO</t>
  </si>
  <si>
    <t>BEBIDAS</t>
  </si>
  <si>
    <t>OUTROS ALIMENTÍCIOS</t>
  </si>
  <si>
    <t>FALTA OUTROS - A DIFERENÇA ESTÁ MUITO PEQUENA. COMO CONSIDEROU COGERAÇÃO?</t>
  </si>
  <si>
    <t>ÓLEO</t>
  </si>
  <si>
    <t>GRÃOS</t>
  </si>
  <si>
    <t>ALIMENTOS E BEBIDAS - CONSOLIDADO</t>
  </si>
  <si>
    <t>ALIMENTOS E BEBIDAS - AMOSTRA</t>
  </si>
  <si>
    <t>ASSUMIDO COMO A&amp;B sem açúcar do BEU 2004</t>
  </si>
  <si>
    <t>ALIMENTOS E BEBIDAS - AÇÚCAR - CONSOLIDADO</t>
  </si>
  <si>
    <t>ALIMENTOS E BEBIDAS - OUTROS ALIMENTÍCIOS - AMOSTRA</t>
  </si>
  <si>
    <t>MJ/t (CNI, 2010)</t>
  </si>
  <si>
    <t>abate e preparo de aves</t>
  </si>
  <si>
    <t>arroz beneficiado</t>
  </si>
  <si>
    <t>refino do óleo de soja</t>
  </si>
  <si>
    <t>açúcar refinado</t>
  </si>
  <si>
    <t>cerveja; refrigerantes; suco e concentrado de laranja</t>
  </si>
  <si>
    <t>nd</t>
  </si>
  <si>
    <t>leite pasteurizado - rever indicador</t>
  </si>
  <si>
    <t>panificação (diferente da produção de trigo - tem biscoitos e bolachas e massas alimentícias tb) - rever indicador</t>
  </si>
  <si>
    <t>Produção 2005 (kt), CNI, 2010</t>
  </si>
  <si>
    <t>o açúcar bruto é 18878</t>
  </si>
  <si>
    <t>farinha de trigo (moagem)</t>
  </si>
  <si>
    <t>(k t)</t>
  </si>
  <si>
    <t>abate e preparo de aves (k t)</t>
  </si>
  <si>
    <t>CE (MJ/t)</t>
  </si>
  <si>
    <t>dif.</t>
  </si>
  <si>
    <t>Prod (kt)</t>
  </si>
  <si>
    <t>um é o açúcar bruto e o outro refinado</t>
  </si>
  <si>
    <t>um é em cabeça de animal, e inclui frango, bovinos e suínos. O outro é em t de frango.</t>
  </si>
  <si>
    <t>ALIMENTOS E BEBIDAS - OUTROS ALIMENTÍCIOS - CONSOLIDADO</t>
  </si>
  <si>
    <t>Outros alimentícios</t>
  </si>
  <si>
    <t>(kt de frango)</t>
  </si>
  <si>
    <t>Bagaço está igual ao BEU 2004 (açúcar). Eletricidade em 2004 tinha FM (91,1%), AD (0,6%), Refrig. (3,4%) e Ilumin. (4,9%). FM e Iluminação 2016 parecem coerentes, mas os usos minoritários foram despresados (ou são inexistentes).</t>
  </si>
  <si>
    <t>2016: apresenta valores apenas para os combustíveis utilizados (bagaço e eletricidade). Bagaço aumentou de 77 % para 80% (ok). Eletricidade FM de 90% para 91,5% e Il. De 24% para 82% (ok).</t>
  </si>
  <si>
    <t>Bagaço: 82% (2004) x 85% (2016). Eletricidade FM, 94% (2004) x 97% (2016), Ilm 28% (2004) x 85% (2016). (ok)</t>
  </si>
  <si>
    <t>GN CP (67% p 80,8%); GN AD (33,1% p 19,2% --&gt; está caindo. Pq?); CV CP (74,2% p 74,2%) CV AD (25,8% p 25,8%); lenha CP (54,5% p 78,8%) lenha AD (45,5% para 21,2% --&gt; cai muito. Pq?).</t>
  </si>
  <si>
    <t xml:space="preserve">Bunge Frutal </t>
  </si>
  <si>
    <t xml:space="preserve">Colombo </t>
  </si>
  <si>
    <t>Ipiranga Mococa</t>
  </si>
  <si>
    <t xml:space="preserve">Usina Agropeu </t>
  </si>
  <si>
    <t xml:space="preserve">Biosev Lagoa da Prata </t>
  </si>
  <si>
    <t xml:space="preserve">Biosev Santa Elisa </t>
  </si>
  <si>
    <t xml:space="preserve">Biosev Vale do Rosario </t>
  </si>
  <si>
    <t>U. Bunge Itapagipe</t>
  </si>
  <si>
    <t>U. Bunge Santa Juliana</t>
  </si>
  <si>
    <t xml:space="preserve">U. Cerradao </t>
  </si>
  <si>
    <t>Usina Ferrari</t>
  </si>
  <si>
    <t xml:space="preserve">U. CMAA Vale de Tijuco </t>
  </si>
  <si>
    <t>U. Coruripe</t>
  </si>
  <si>
    <t xml:space="preserve">Granelli </t>
  </si>
  <si>
    <t xml:space="preserve"> Ipiranga Descalvado</t>
  </si>
  <si>
    <t xml:space="preserve">U. J. Pilon </t>
  </si>
  <si>
    <t>U. Jatiboca</t>
  </si>
  <si>
    <t xml:space="preserve">Nardini </t>
  </si>
  <si>
    <t>Pindorama</t>
  </si>
  <si>
    <t xml:space="preserve">U. Raízen Araraquara </t>
  </si>
  <si>
    <t xml:space="preserve">U. Raízen Barra Bonita </t>
  </si>
  <si>
    <t xml:space="preserve">U. Raízen Bom Retiro </t>
  </si>
  <si>
    <t xml:space="preserve">U. Raízen Costa Pinto </t>
  </si>
  <si>
    <t xml:space="preserve">U. Raízen diamante </t>
  </si>
  <si>
    <t xml:space="preserve">U. Raízen dois corregos </t>
  </si>
  <si>
    <t xml:space="preserve">U. Raízen Ibate </t>
  </si>
  <si>
    <t xml:space="preserve">U. Raízen Rafard </t>
  </si>
  <si>
    <t xml:space="preserve">U.Raízen  Santa Helena </t>
  </si>
  <si>
    <t xml:space="preserve">U. Raizen Sao Francisco </t>
  </si>
  <si>
    <t xml:space="preserve">U. Raízen Santa Lucia </t>
  </si>
  <si>
    <t>U. Sao João</t>
  </si>
  <si>
    <t>U. Sao Martinho</t>
  </si>
  <si>
    <t>U. Sumauma</t>
  </si>
  <si>
    <t>U. SantoAngelo</t>
  </si>
  <si>
    <t xml:space="preserve">U. WD Agroindustrial </t>
  </si>
  <si>
    <t>0,003 a 0,052</t>
  </si>
  <si>
    <t>0,001 a 0,191</t>
  </si>
  <si>
    <t>0,018 a 0,046</t>
  </si>
  <si>
    <t>0,008 a 0,041</t>
  </si>
  <si>
    <t>ALIMENTOS E BEBIDAS EXCLUINDO AÇÚCAR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</si>
</sst>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3" formatCode="_-* #,##0.00_-;\-* #,##0.00_-;_-* &quot;-&quot;??_-;_-@_-"/>
    <numFmt numFmtId="164" formatCode="0.0"/>
    <numFmt numFmtId="165" formatCode="#,##0.0"/>
    <numFmt numFmtId="166" formatCode="0.000"/>
    <numFmt numFmtId="167" formatCode="0.0%"/>
    <numFmt numFmtId="168" formatCode="_-* #,##0.000_-;\-* #,##0.000_-;_-* &quot;-&quot;??_-;_-@_-"/>
    <numFmt numFmtId="169" formatCode="_-* #,##0.0_-;\-* #,##0.0_-;_-* &quot;-&quot;??_-;_-@_-"/>
    <numFmt numFmtId="170" formatCode="_-* #,##0_-;\-* #,##0_-;_-* &quot;-&quot;??_-;_-@_-"/>
    <numFmt numFmtId="171" formatCode="0.0000"/>
    <numFmt numFmtId="172" formatCode="_-* #,##0.00000_-;\-* #,##0.00000_-;_-* &quot;-&quot;??_-;_-@_-"/>
    <numFmt numFmtId="173" formatCode="_([$€-2]* #,##0.00_);_([$€-2]* \(#,##0.00\);_([$€-2]* &quot;-&quot;??_)"/>
  </numFmts>
  <fonts count="5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b/>
      <i/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11"/>
      <color rgb="FFFF0000"/>
      <name val="Calibri"/>
      <family val="2"/>
      <scheme val="minor"/>
    </font>
    <font>
      <b/>
      <sz val="8"/>
      <name val="Arial"/>
      <family val="2"/>
    </font>
    <font>
      <sz val="9"/>
      <color indexed="81"/>
      <name val="Tahoma"/>
      <family val="2"/>
    </font>
    <font>
      <sz val="11"/>
      <color theme="1"/>
      <name val="Tahoma"/>
      <family val="2"/>
    </font>
    <font>
      <sz val="11"/>
      <color rgb="FF000000"/>
      <name val="Calibri"/>
      <family val="2"/>
    </font>
    <font>
      <sz val="10"/>
      <color theme="1"/>
      <name val="Tahoma"/>
      <family val="2"/>
    </font>
    <font>
      <sz val="11"/>
      <color theme="1"/>
      <name val="Calibri"/>
      <family val="2"/>
    </font>
    <font>
      <sz val="11"/>
      <color rgb="FF000000"/>
      <name val="Tahoma"/>
      <family val="2"/>
    </font>
    <font>
      <sz val="11"/>
      <color rgb="FFFF0000"/>
      <name val="Calibri"/>
      <family val="2"/>
    </font>
    <font>
      <sz val="10"/>
      <color rgb="FF000000"/>
      <name val="Tahoma"/>
      <family val="2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rgb="FF0070C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9"/>
      <color indexed="81"/>
      <name val="Tahoma"/>
      <family val="2"/>
    </font>
    <font>
      <sz val="8"/>
      <color rgb="FF0070C0"/>
      <name val="Arial"/>
      <family val="2"/>
    </font>
    <font>
      <b/>
      <i/>
      <sz val="8"/>
      <color rgb="FFFF0000"/>
      <name val="Arial"/>
      <family val="2"/>
    </font>
    <font>
      <b/>
      <sz val="8"/>
      <color rgb="FF0070C0"/>
      <name val="Arial"/>
      <family val="2"/>
    </font>
    <font>
      <b/>
      <sz val="10"/>
      <color theme="1"/>
      <name val="Calibri"/>
      <family val="2"/>
      <scheme val="minor"/>
    </font>
    <font>
      <b/>
      <sz val="8"/>
      <color rgb="FFFF0000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2"/>
      <color indexed="24"/>
      <name val="Arial"/>
      <family val="2"/>
    </font>
    <font>
      <sz val="10"/>
      <name val="Times New Roman"/>
      <family val="1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10"/>
      <name val="Calibri"/>
      <family val="2"/>
    </font>
    <font>
      <sz val="11"/>
      <color indexed="64"/>
      <name val="Calibri"/>
      <family val="2"/>
      <scheme val="minor"/>
    </font>
    <font>
      <u/>
      <sz val="11"/>
      <color theme="10"/>
      <name val="Calibri"/>
      <family val="2"/>
    </font>
    <font>
      <b/>
      <sz val="14"/>
      <color rgb="FF0070C0"/>
      <name val="Calibri"/>
      <family val="2"/>
      <scheme val="minor"/>
    </font>
    <font>
      <sz val="9"/>
      <color indexed="81"/>
      <name val="Segoe UI"/>
      <charset val="1"/>
    </font>
  </fonts>
  <fills count="39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3"/>
        <bgColor indexed="9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70">
    <xf numFmtId="0" fontId="0" fillId="0" borderId="0"/>
    <xf numFmtId="9" fontId="1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8" fillId="0" borderId="0"/>
    <xf numFmtId="0" fontId="29" fillId="0" borderId="0" applyNumberFormat="0" applyFill="0" applyBorder="0" applyAlignment="0" applyProtection="0"/>
    <xf numFmtId="0" fontId="30" fillId="16" borderId="0" applyNumberFormat="0" applyBorder="0" applyAlignment="0" applyProtection="0"/>
    <xf numFmtId="0" fontId="30" fillId="17" borderId="0" applyNumberFormat="0" applyBorder="0" applyAlignment="0" applyProtection="0"/>
    <xf numFmtId="0" fontId="30" fillId="18" borderId="0" applyNumberFormat="0" applyBorder="0" applyAlignment="0" applyProtection="0"/>
    <xf numFmtId="0" fontId="30" fillId="19" borderId="0" applyNumberFormat="0" applyBorder="0" applyAlignment="0" applyProtection="0"/>
    <xf numFmtId="0" fontId="30" fillId="20" borderId="0" applyNumberFormat="0" applyBorder="0" applyAlignment="0" applyProtection="0"/>
    <xf numFmtId="0" fontId="30" fillId="21" borderId="0" applyNumberFormat="0" applyBorder="0" applyAlignment="0" applyProtection="0"/>
    <xf numFmtId="0" fontId="30" fillId="22" borderId="0" applyNumberFormat="0" applyBorder="0" applyAlignment="0" applyProtection="0"/>
    <xf numFmtId="0" fontId="30" fillId="23" borderId="0" applyNumberFormat="0" applyBorder="0" applyAlignment="0" applyProtection="0"/>
    <xf numFmtId="0" fontId="30" fillId="24" borderId="0" applyNumberFormat="0" applyBorder="0" applyAlignment="0" applyProtection="0"/>
    <xf numFmtId="0" fontId="30" fillId="19" borderId="0" applyNumberFormat="0" applyBorder="0" applyAlignment="0" applyProtection="0"/>
    <xf numFmtId="0" fontId="30" fillId="22" borderId="0" applyNumberFormat="0" applyBorder="0" applyAlignment="0" applyProtection="0"/>
    <xf numFmtId="0" fontId="30" fillId="25" borderId="0" applyNumberFormat="0" applyBorder="0" applyAlignment="0" applyProtection="0"/>
    <xf numFmtId="0" fontId="31" fillId="26" borderId="0" applyNumberFormat="0" applyBorder="0" applyAlignment="0" applyProtection="0"/>
    <xf numFmtId="0" fontId="3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32" fillId="18" borderId="0" applyNumberFormat="0" applyBorder="0" applyAlignment="0" applyProtection="0"/>
    <xf numFmtId="0" fontId="33" fillId="30" borderId="16" applyNumberFormat="0" applyAlignment="0" applyProtection="0"/>
    <xf numFmtId="0" fontId="34" fillId="31" borderId="17" applyNumberFormat="0" applyAlignment="0" applyProtection="0"/>
    <xf numFmtId="0" fontId="35" fillId="0" borderId="18" applyNumberFormat="0" applyFill="0" applyAlignment="0" applyProtection="0"/>
    <xf numFmtId="3" fontId="47" fillId="0" borderId="0" applyFont="0" applyFill="0" applyBorder="0" applyAlignment="0" applyProtection="0"/>
    <xf numFmtId="0" fontId="48" fillId="0" borderId="0"/>
    <xf numFmtId="0" fontId="31" fillId="32" borderId="0" applyNumberFormat="0" applyBorder="0" applyAlignment="0" applyProtection="0"/>
    <xf numFmtId="0" fontId="31" fillId="33" borderId="0" applyNumberFormat="0" applyBorder="0" applyAlignment="0" applyProtection="0"/>
    <xf numFmtId="0" fontId="31" fillId="34" borderId="0" applyNumberFormat="0" applyBorder="0" applyAlignment="0" applyProtection="0"/>
    <xf numFmtId="0" fontId="3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35" borderId="0" applyNumberFormat="0" applyBorder="0" applyAlignment="0" applyProtection="0"/>
    <xf numFmtId="0" fontId="36" fillId="21" borderId="16" applyNumberFormat="0" applyAlignment="0" applyProtection="0"/>
    <xf numFmtId="173" fontId="3" fillId="0" borderId="0" applyFont="0" applyFill="0" applyBorder="0" applyAlignment="0" applyProtection="0"/>
    <xf numFmtId="0" fontId="37" fillId="17" borderId="0" applyNumberFormat="0" applyBorder="0" applyAlignment="0" applyProtection="0"/>
    <xf numFmtId="0" fontId="38" fillId="36" borderId="0" applyNumberFormat="0" applyBorder="0" applyAlignment="0" applyProtection="0"/>
    <xf numFmtId="0" fontId="3" fillId="0" borderId="0"/>
    <xf numFmtId="0" fontId="3" fillId="37" borderId="19" applyNumberFormat="0" applyFont="0" applyAlignment="0" applyProtection="0"/>
    <xf numFmtId="0" fontId="3" fillId="37" borderId="19" applyNumberFormat="0" applyFont="0" applyAlignment="0" applyProtection="0"/>
    <xf numFmtId="9" fontId="3" fillId="0" borderId="0" applyFont="0" applyFill="0" applyBorder="0" applyAlignment="0" applyProtection="0"/>
    <xf numFmtId="0" fontId="3" fillId="38" borderId="2"/>
    <xf numFmtId="0" fontId="39" fillId="30" borderId="20" applyNumberFormat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49" fillId="0" borderId="0" applyNumberFormat="0" applyFill="0" applyBorder="0" applyProtection="0">
      <alignment horizontal="center"/>
    </xf>
    <xf numFmtId="0" fontId="50" fillId="0" borderId="0" applyNumberFormat="0" applyFill="0" applyBorder="0" applyProtection="0">
      <alignment horizontal="center"/>
    </xf>
    <xf numFmtId="4" fontId="49" fillId="0" borderId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3" fillId="0" borderId="21" applyNumberFormat="0" applyFill="0" applyAlignment="0" applyProtection="0"/>
    <xf numFmtId="0" fontId="44" fillId="0" borderId="22" applyNumberFormat="0" applyFill="0" applyAlignment="0" applyProtection="0"/>
    <xf numFmtId="0" fontId="45" fillId="0" borderId="23" applyNumberFormat="0" applyFill="0" applyAlignment="0" applyProtection="0"/>
    <xf numFmtId="0" fontId="45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6" fillId="0" borderId="24" applyNumberFormat="0" applyFill="0" applyAlignment="0" applyProtection="0"/>
    <xf numFmtId="0" fontId="3" fillId="0" borderId="0"/>
    <xf numFmtId="43" fontId="3" fillId="0" borderId="0" applyFont="0" applyFill="0" applyBorder="0" applyAlignment="0" applyProtection="0"/>
    <xf numFmtId="0" fontId="1" fillId="0" borderId="0"/>
    <xf numFmtId="0" fontId="51" fillId="0" borderId="0"/>
    <xf numFmtId="0" fontId="52" fillId="0" borderId="0"/>
    <xf numFmtId="0" fontId="3" fillId="0" borderId="0">
      <alignment vertical="center"/>
    </xf>
    <xf numFmtId="0" fontId="53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244">
    <xf numFmtId="0" fontId="0" fillId="0" borderId="0" xfId="0"/>
    <xf numFmtId="0" fontId="7" fillId="0" borderId="0" xfId="0" applyFont="1"/>
    <xf numFmtId="0" fontId="6" fillId="2" borderId="2" xfId="0" applyFont="1" applyFill="1" applyBorder="1" applyAlignment="1">
      <alignment horizontal="center"/>
    </xf>
    <xf numFmtId="0" fontId="6" fillId="2" borderId="2" xfId="0" quotePrefix="1" applyFont="1" applyFill="1" applyBorder="1" applyAlignment="1">
      <alignment horizontal="center"/>
    </xf>
    <xf numFmtId="167" fontId="6" fillId="2" borderId="2" xfId="1" applyNumberFormat="1" applyFont="1" applyFill="1" applyBorder="1" applyAlignment="1">
      <alignment horizontal="center"/>
    </xf>
    <xf numFmtId="0" fontId="2" fillId="4" borderId="0" xfId="0" applyFont="1" applyFill="1"/>
    <xf numFmtId="0" fontId="2" fillId="5" borderId="0" xfId="0" applyFont="1" applyFill="1"/>
    <xf numFmtId="0" fontId="4" fillId="2" borderId="2" xfId="0" applyFont="1" applyFill="1" applyBorder="1" applyAlignment="1">
      <alignment horizontal="center"/>
    </xf>
    <xf numFmtId="0" fontId="6" fillId="2" borderId="2" xfId="0" applyFont="1" applyFill="1" applyBorder="1"/>
    <xf numFmtId="0" fontId="8" fillId="2" borderId="2" xfId="0" applyFont="1" applyFill="1" applyBorder="1" applyAlignment="1">
      <alignment horizontal="center"/>
    </xf>
    <xf numFmtId="167" fontId="8" fillId="2" borderId="2" xfId="1" applyNumberFormat="1" applyFont="1" applyFill="1" applyBorder="1" applyAlignment="1">
      <alignment horizontal="center"/>
    </xf>
    <xf numFmtId="0" fontId="6" fillId="2" borderId="2" xfId="0" quotePrefix="1" applyFont="1" applyFill="1" applyBorder="1" applyAlignment="1">
      <alignment horizontal="left"/>
    </xf>
    <xf numFmtId="0" fontId="6" fillId="2" borderId="2" xfId="0" applyFont="1" applyFill="1" applyBorder="1" applyAlignment="1">
      <alignment horizontal="left"/>
    </xf>
    <xf numFmtId="0" fontId="10" fillId="0" borderId="4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10" fontId="11" fillId="0" borderId="5" xfId="0" applyNumberFormat="1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10" fontId="11" fillId="0" borderId="4" xfId="0" applyNumberFormat="1" applyFont="1" applyBorder="1" applyAlignment="1">
      <alignment horizontal="center" vertical="center" wrapText="1"/>
    </xf>
    <xf numFmtId="10" fontId="10" fillId="0" borderId="5" xfId="0" applyNumberFormat="1" applyFont="1" applyBorder="1" applyAlignment="1">
      <alignment horizontal="center" vertical="center" wrapText="1"/>
    </xf>
    <xf numFmtId="10" fontId="10" fillId="0" borderId="4" xfId="0" applyNumberFormat="1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10" fontId="14" fillId="0" borderId="5" xfId="0" applyNumberFormat="1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10" fontId="14" fillId="0" borderId="4" xfId="0" applyNumberFormat="1" applyFont="1" applyBorder="1" applyAlignment="1">
      <alignment horizontal="center" vertical="center" wrapText="1"/>
    </xf>
    <xf numFmtId="10" fontId="13" fillId="0" borderId="5" xfId="0" applyNumberFormat="1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10" fontId="15" fillId="0" borderId="4" xfId="0" applyNumberFormat="1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6" fillId="3" borderId="2" xfId="0" applyFont="1" applyFill="1" applyBorder="1"/>
    <xf numFmtId="0" fontId="12" fillId="0" borderId="4" xfId="0" applyFont="1" applyBorder="1" applyAlignment="1">
      <alignment horizontal="center" vertical="center" wrapText="1"/>
    </xf>
    <xf numFmtId="10" fontId="16" fillId="0" borderId="5" xfId="0" applyNumberFormat="1" applyFont="1" applyBorder="1" applyAlignment="1">
      <alignment horizontal="center" vertical="center" wrapText="1"/>
    </xf>
    <xf numFmtId="167" fontId="6" fillId="3" borderId="2" xfId="1" applyNumberFormat="1" applyFont="1" applyFill="1" applyBorder="1" applyAlignment="1">
      <alignment horizontal="center"/>
    </xf>
    <xf numFmtId="10" fontId="12" fillId="0" borderId="5" xfId="0" applyNumberFormat="1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10" fontId="13" fillId="0" borderId="4" xfId="0" applyNumberFormat="1" applyFont="1" applyBorder="1" applyAlignment="1">
      <alignment horizontal="center" vertical="center" wrapText="1"/>
    </xf>
    <xf numFmtId="10" fontId="12" fillId="0" borderId="0" xfId="0" applyNumberFormat="1" applyFont="1"/>
    <xf numFmtId="9" fontId="11" fillId="0" borderId="5" xfId="0" applyNumberFormat="1" applyFont="1" applyBorder="1" applyAlignment="1">
      <alignment horizontal="center" vertical="center" wrapText="1"/>
    </xf>
    <xf numFmtId="10" fontId="17" fillId="0" borderId="0" xfId="0" applyNumberFormat="1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1" fillId="0" borderId="0" xfId="0" applyFont="1"/>
    <xf numFmtId="3" fontId="0" fillId="0" borderId="0" xfId="0" applyNumberFormat="1"/>
    <xf numFmtId="3" fontId="18" fillId="0" borderId="0" xfId="0" applyNumberFormat="1" applyFont="1"/>
    <xf numFmtId="0" fontId="18" fillId="6" borderId="0" xfId="0" applyFont="1" applyFill="1"/>
    <xf numFmtId="0" fontId="18" fillId="0" borderId="6" xfId="0" applyFont="1" applyBorder="1"/>
    <xf numFmtId="0" fontId="18" fillId="0" borderId="7" xfId="0" applyFont="1" applyBorder="1"/>
    <xf numFmtId="166" fontId="0" fillId="0" borderId="0" xfId="0" applyNumberFormat="1"/>
    <xf numFmtId="167" fontId="0" fillId="0" borderId="0" xfId="1" applyNumberFormat="1" applyFont="1"/>
    <xf numFmtId="168" fontId="0" fillId="0" borderId="0" xfId="0" applyNumberFormat="1"/>
    <xf numFmtId="3" fontId="0" fillId="6" borderId="0" xfId="0" applyNumberFormat="1" applyFill="1"/>
    <xf numFmtId="3" fontId="18" fillId="6" borderId="0" xfId="0" applyNumberFormat="1" applyFont="1" applyFill="1"/>
    <xf numFmtId="167" fontId="0" fillId="6" borderId="0" xfId="1" applyNumberFormat="1" applyFont="1" applyFill="1"/>
    <xf numFmtId="0" fontId="6" fillId="0" borderId="0" xfId="0" applyFont="1" applyAlignment="1">
      <alignment horizontal="center"/>
    </xf>
    <xf numFmtId="164" fontId="6" fillId="0" borderId="0" xfId="0" applyNumberFormat="1" applyFont="1" applyAlignment="1">
      <alignment horizontal="center"/>
    </xf>
    <xf numFmtId="0" fontId="6" fillId="0" borderId="0" xfId="0" applyFont="1"/>
    <xf numFmtId="164" fontId="4" fillId="0" borderId="2" xfId="0" applyNumberFormat="1" applyFont="1" applyBorder="1" applyAlignment="1">
      <alignment horizontal="center"/>
    </xf>
    <xf numFmtId="0" fontId="6" fillId="0" borderId="2" xfId="0" applyFont="1" applyBorder="1"/>
    <xf numFmtId="164" fontId="6" fillId="0" borderId="2" xfId="0" applyNumberFormat="1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2" xfId="0" quotePrefix="1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165" fontId="6" fillId="0" borderId="2" xfId="0" applyNumberFormat="1" applyFont="1" applyBorder="1" applyAlignment="1">
      <alignment horizontal="center"/>
    </xf>
    <xf numFmtId="0" fontId="6" fillId="0" borderId="2" xfId="0" quotePrefix="1" applyFont="1" applyBorder="1" applyAlignment="1">
      <alignment horizontal="left"/>
    </xf>
    <xf numFmtId="0" fontId="6" fillId="0" borderId="2" xfId="0" applyFont="1" applyBorder="1" applyAlignment="1">
      <alignment horizontal="left"/>
    </xf>
    <xf numFmtId="3" fontId="8" fillId="0" borderId="0" xfId="0" applyNumberFormat="1" applyFont="1" applyAlignment="1">
      <alignment horizontal="center"/>
    </xf>
    <xf numFmtId="166" fontId="6" fillId="0" borderId="0" xfId="0" applyNumberFormat="1" applyFont="1" applyAlignment="1">
      <alignment horizontal="center"/>
    </xf>
    <xf numFmtId="166" fontId="6" fillId="0" borderId="0" xfId="0" applyNumberFormat="1" applyFont="1"/>
    <xf numFmtId="167" fontId="23" fillId="0" borderId="2" xfId="3" applyNumberFormat="1" applyFont="1" applyFill="1" applyBorder="1" applyAlignment="1">
      <alignment horizontal="center"/>
    </xf>
    <xf numFmtId="166" fontId="8" fillId="6" borderId="2" xfId="0" applyNumberFormat="1" applyFont="1" applyFill="1" applyBorder="1"/>
    <xf numFmtId="165" fontId="8" fillId="6" borderId="2" xfId="0" applyNumberFormat="1" applyFont="1" applyFill="1" applyBorder="1" applyAlignment="1">
      <alignment horizontal="center"/>
    </xf>
    <xf numFmtId="0" fontId="4" fillId="6" borderId="2" xfId="0" quotePrefix="1" applyFont="1" applyFill="1" applyBorder="1" applyAlignment="1">
      <alignment horizontal="left"/>
    </xf>
    <xf numFmtId="0" fontId="8" fillId="6" borderId="2" xfId="0" applyFont="1" applyFill="1" applyBorder="1" applyAlignment="1">
      <alignment horizontal="center"/>
    </xf>
    <xf numFmtId="167" fontId="8" fillId="6" borderId="3" xfId="1" applyNumberFormat="1" applyFont="1" applyFill="1" applyBorder="1" applyAlignment="1">
      <alignment horizontal="center"/>
    </xf>
    <xf numFmtId="0" fontId="24" fillId="0" borderId="0" xfId="0" applyFont="1" applyAlignment="1">
      <alignment horizontal="right"/>
    </xf>
    <xf numFmtId="0" fontId="24" fillId="0" borderId="0" xfId="0" applyFont="1" applyAlignment="1">
      <alignment horizontal="left"/>
    </xf>
    <xf numFmtId="167" fontId="23" fillId="0" borderId="2" xfId="1" applyNumberFormat="1" applyFont="1" applyBorder="1" applyAlignment="1">
      <alignment horizontal="center"/>
    </xf>
    <xf numFmtId="167" fontId="8" fillId="7" borderId="3" xfId="1" applyNumberFormat="1" applyFont="1" applyFill="1" applyBorder="1" applyAlignment="1">
      <alignment horizontal="center"/>
    </xf>
    <xf numFmtId="165" fontId="8" fillId="7" borderId="2" xfId="0" applyNumberFormat="1" applyFont="1" applyFill="1" applyBorder="1" applyAlignment="1">
      <alignment horizontal="center"/>
    </xf>
    <xf numFmtId="0" fontId="4" fillId="7" borderId="2" xfId="0" quotePrefix="1" applyFont="1" applyFill="1" applyBorder="1" applyAlignment="1">
      <alignment horizontal="left"/>
    </xf>
    <xf numFmtId="0" fontId="8" fillId="7" borderId="2" xfId="0" applyFont="1" applyFill="1" applyBorder="1" applyAlignment="1">
      <alignment horizontal="center"/>
    </xf>
    <xf numFmtId="167" fontId="0" fillId="0" borderId="0" xfId="0" applyNumberFormat="1"/>
    <xf numFmtId="0" fontId="0" fillId="8" borderId="0" xfId="0" applyFill="1"/>
    <xf numFmtId="164" fontId="4" fillId="8" borderId="2" xfId="0" applyNumberFormat="1" applyFont="1" applyFill="1" applyBorder="1" applyAlignment="1">
      <alignment horizontal="center"/>
    </xf>
    <xf numFmtId="167" fontId="23" fillId="8" borderId="2" xfId="1" applyNumberFormat="1" applyFont="1" applyFill="1" applyBorder="1" applyAlignment="1">
      <alignment horizontal="center"/>
    </xf>
    <xf numFmtId="3" fontId="8" fillId="8" borderId="0" xfId="0" applyNumberFormat="1" applyFont="1" applyFill="1" applyAlignment="1">
      <alignment horizontal="center"/>
    </xf>
    <xf numFmtId="0" fontId="0" fillId="9" borderId="0" xfId="0" applyFill="1"/>
    <xf numFmtId="9" fontId="0" fillId="0" borderId="0" xfId="1" applyFont="1"/>
    <xf numFmtId="9" fontId="0" fillId="0" borderId="0" xfId="0" applyNumberFormat="1"/>
    <xf numFmtId="0" fontId="26" fillId="0" borderId="12" xfId="0" applyFont="1" applyBorder="1" applyAlignment="1">
      <alignment vertical="center"/>
    </xf>
    <xf numFmtId="0" fontId="26" fillId="0" borderId="13" xfId="0" applyFont="1" applyBorder="1" applyAlignment="1">
      <alignment vertical="center"/>
    </xf>
    <xf numFmtId="0" fontId="26" fillId="0" borderId="6" xfId="0" applyFont="1" applyBorder="1" applyAlignment="1">
      <alignment horizontal="center" wrapText="1"/>
    </xf>
    <xf numFmtId="0" fontId="26" fillId="0" borderId="7" xfId="0" applyFont="1" applyBorder="1" applyAlignment="1">
      <alignment horizontal="center" wrapText="1"/>
    </xf>
    <xf numFmtId="0" fontId="26" fillId="0" borderId="8" xfId="0" applyFont="1" applyBorder="1" applyAlignment="1">
      <alignment horizontal="center" wrapText="1"/>
    </xf>
    <xf numFmtId="2" fontId="0" fillId="0" borderId="0" xfId="0" applyNumberFormat="1"/>
    <xf numFmtId="0" fontId="27" fillId="0" borderId="0" xfId="0" applyFont="1" applyFill="1" applyBorder="1"/>
    <xf numFmtId="0" fontId="0" fillId="3" borderId="0" xfId="0" applyFill="1"/>
    <xf numFmtId="0" fontId="4" fillId="0" borderId="2" xfId="0" applyFont="1" applyBorder="1" applyAlignment="1">
      <alignment horizontal="center"/>
    </xf>
    <xf numFmtId="0" fontId="26" fillId="0" borderId="6" xfId="0" applyFont="1" applyBorder="1" applyAlignment="1">
      <alignment horizontal="center" vertical="center" wrapText="1"/>
    </xf>
    <xf numFmtId="0" fontId="26" fillId="0" borderId="7" xfId="0" applyFont="1" applyBorder="1" applyAlignment="1">
      <alignment horizontal="center" vertical="center" wrapText="1"/>
    </xf>
    <xf numFmtId="0" fontId="26" fillId="0" borderId="8" xfId="0" applyFont="1" applyBorder="1" applyAlignment="1">
      <alignment horizontal="center" vertical="center" wrapText="1"/>
    </xf>
    <xf numFmtId="4" fontId="0" fillId="0" borderId="0" xfId="0" applyNumberFormat="1"/>
    <xf numFmtId="0" fontId="26" fillId="0" borderId="0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wrapText="1"/>
    </xf>
    <xf numFmtId="43" fontId="0" fillId="0" borderId="0" xfId="4" applyFont="1"/>
    <xf numFmtId="169" fontId="0" fillId="0" borderId="0" xfId="4" applyNumberFormat="1" applyFont="1"/>
    <xf numFmtId="170" fontId="0" fillId="0" borderId="0" xfId="4" applyNumberFormat="1" applyFont="1"/>
    <xf numFmtId="170" fontId="0" fillId="0" borderId="0" xfId="0" applyNumberFormat="1"/>
    <xf numFmtId="43" fontId="0" fillId="0" borderId="0" xfId="4" applyNumberFormat="1" applyFont="1"/>
    <xf numFmtId="0" fontId="0" fillId="10" borderId="0" xfId="0" applyFill="1"/>
    <xf numFmtId="43" fontId="0" fillId="10" borderId="0" xfId="4" applyNumberFormat="1" applyFont="1" applyFill="1"/>
    <xf numFmtId="0" fontId="0" fillId="11" borderId="0" xfId="0" applyFill="1"/>
    <xf numFmtId="43" fontId="0" fillId="11" borderId="0" xfId="4" applyNumberFormat="1" applyFont="1" applyFill="1"/>
    <xf numFmtId="43" fontId="0" fillId="9" borderId="0" xfId="4" applyNumberFormat="1" applyFont="1" applyFill="1"/>
    <xf numFmtId="0" fontId="0" fillId="12" borderId="0" xfId="0" applyFill="1"/>
    <xf numFmtId="43" fontId="0" fillId="12" borderId="0" xfId="4" applyNumberFormat="1" applyFont="1" applyFill="1"/>
    <xf numFmtId="171" fontId="0" fillId="0" borderId="0" xfId="0" applyNumberFormat="1"/>
    <xf numFmtId="0" fontId="0" fillId="13" borderId="0" xfId="0" applyFill="1"/>
    <xf numFmtId="43" fontId="0" fillId="13" borderId="0" xfId="4" applyNumberFormat="1" applyFont="1" applyFill="1"/>
    <xf numFmtId="43" fontId="0" fillId="8" borderId="0" xfId="4" applyNumberFormat="1" applyFont="1" applyFill="1"/>
    <xf numFmtId="43" fontId="18" fillId="0" borderId="0" xfId="4" applyFont="1"/>
    <xf numFmtId="0" fontId="18" fillId="0" borderId="0" xfId="0" applyFont="1" applyFill="1"/>
    <xf numFmtId="3" fontId="0" fillId="0" borderId="0" xfId="0" applyNumberFormat="1" applyFill="1"/>
    <xf numFmtId="9" fontId="0" fillId="0" borderId="0" xfId="1" applyNumberFormat="1" applyFont="1"/>
    <xf numFmtId="170" fontId="18" fillId="0" borderId="8" xfId="0" applyNumberFormat="1" applyFont="1" applyBorder="1"/>
    <xf numFmtId="168" fontId="0" fillId="0" borderId="0" xfId="4" applyNumberFormat="1" applyFont="1"/>
    <xf numFmtId="172" fontId="0" fillId="0" borderId="0" xfId="4" applyNumberFormat="1" applyFont="1"/>
    <xf numFmtId="172" fontId="0" fillId="0" borderId="0" xfId="0" applyNumberFormat="1"/>
    <xf numFmtId="168" fontId="18" fillId="0" borderId="0" xfId="4" applyNumberFormat="1" applyFont="1"/>
    <xf numFmtId="172" fontId="18" fillId="0" borderId="0" xfId="4" applyNumberFormat="1" applyFont="1"/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165" fontId="25" fillId="0" borderId="2" xfId="0" applyNumberFormat="1" applyFont="1" applyFill="1" applyBorder="1" applyAlignment="1">
      <alignment horizontal="center"/>
    </xf>
    <xf numFmtId="0" fontId="6" fillId="0" borderId="2" xfId="0" applyFont="1" applyFill="1" applyBorder="1"/>
    <xf numFmtId="167" fontId="23" fillId="0" borderId="2" xfId="1" applyNumberFormat="1" applyFont="1" applyFill="1" applyBorder="1" applyAlignment="1">
      <alignment horizontal="center"/>
    </xf>
    <xf numFmtId="0" fontId="24" fillId="0" borderId="3" xfId="0" applyFont="1" applyBorder="1" applyAlignment="1"/>
    <xf numFmtId="0" fontId="24" fillId="0" borderId="10" xfId="0" quotePrefix="1" applyFont="1" applyBorder="1" applyAlignment="1"/>
    <xf numFmtId="0" fontId="24" fillId="0" borderId="11" xfId="0" quotePrefix="1" applyFont="1" applyBorder="1" applyAlignment="1"/>
    <xf numFmtId="0" fontId="4" fillId="0" borderId="3" xfId="0" applyFont="1" applyBorder="1" applyAlignment="1"/>
    <xf numFmtId="0" fontId="4" fillId="0" borderId="10" xfId="0" quotePrefix="1" applyFont="1" applyBorder="1" applyAlignment="1"/>
    <xf numFmtId="0" fontId="4" fillId="0" borderId="11" xfId="0" quotePrefix="1" applyFont="1" applyBorder="1" applyAlignment="1"/>
    <xf numFmtId="0" fontId="4" fillId="0" borderId="1" xfId="0" applyFont="1" applyBorder="1" applyAlignment="1"/>
    <xf numFmtId="165" fontId="6" fillId="0" borderId="2" xfId="0" applyNumberFormat="1" applyFont="1" applyFill="1" applyBorder="1" applyAlignment="1">
      <alignment horizontal="center"/>
    </xf>
    <xf numFmtId="0" fontId="24" fillId="0" borderId="2" xfId="0" applyFont="1" applyBorder="1" applyAlignment="1">
      <alignment horizontal="center"/>
    </xf>
    <xf numFmtId="0" fontId="24" fillId="0" borderId="2" xfId="0" quotePrefix="1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2" xfId="0" quotePrefix="1" applyFont="1" applyBorder="1" applyAlignment="1">
      <alignment horizontal="center"/>
    </xf>
    <xf numFmtId="0" fontId="4" fillId="0" borderId="3" xfId="0" quotePrefix="1" applyFont="1" applyBorder="1" applyAlignment="1">
      <alignment horizontal="center"/>
    </xf>
    <xf numFmtId="0" fontId="24" fillId="0" borderId="3" xfId="0" quotePrefix="1" applyFont="1" applyBorder="1" applyAlignment="1">
      <alignment horizontal="center"/>
    </xf>
    <xf numFmtId="0" fontId="24" fillId="0" borderId="3" xfId="0" applyFont="1" applyBorder="1" applyAlignment="1">
      <alignment horizontal="center"/>
    </xf>
    <xf numFmtId="0" fontId="24" fillId="0" borderId="10" xfId="0" quotePrefix="1" applyFont="1" applyBorder="1" applyAlignment="1">
      <alignment horizontal="center"/>
    </xf>
    <xf numFmtId="0" fontId="24" fillId="0" borderId="11" xfId="0" quotePrefix="1" applyFont="1" applyBorder="1" applyAlignment="1">
      <alignment horizontal="center"/>
    </xf>
    <xf numFmtId="167" fontId="23" fillId="3" borderId="2" xfId="1" applyNumberFormat="1" applyFont="1" applyFill="1" applyBorder="1" applyAlignment="1">
      <alignment horizontal="center"/>
    </xf>
    <xf numFmtId="0" fontId="4" fillId="3" borderId="1" xfId="0" applyFont="1" applyFill="1" applyBorder="1" applyAlignment="1"/>
    <xf numFmtId="0" fontId="29" fillId="0" borderId="0" xfId="6"/>
    <xf numFmtId="170" fontId="0" fillId="12" borderId="0" xfId="0" applyNumberFormat="1" applyFill="1"/>
    <xf numFmtId="170" fontId="0" fillId="10" borderId="0" xfId="0" applyNumberFormat="1" applyFill="1"/>
    <xf numFmtId="170" fontId="0" fillId="14" borderId="0" xfId="0" applyNumberFormat="1" applyFill="1"/>
    <xf numFmtId="167" fontId="23" fillId="0" borderId="3" xfId="1" applyNumberFormat="1" applyFont="1" applyFill="1" applyBorder="1" applyAlignment="1">
      <alignment horizontal="center"/>
    </xf>
    <xf numFmtId="167" fontId="23" fillId="0" borderId="11" xfId="1" applyNumberFormat="1" applyFont="1" applyFill="1" applyBorder="1" applyAlignment="1">
      <alignment horizontal="center"/>
    </xf>
    <xf numFmtId="167" fontId="23" fillId="0" borderId="15" xfId="1" applyNumberFormat="1" applyFont="1" applyFill="1" applyBorder="1" applyAlignment="1">
      <alignment horizontal="center"/>
    </xf>
    <xf numFmtId="167" fontId="23" fillId="0" borderId="9" xfId="1" applyNumberFormat="1" applyFont="1" applyFill="1" applyBorder="1" applyAlignment="1">
      <alignment horizontal="center"/>
    </xf>
    <xf numFmtId="167" fontId="23" fillId="0" borderId="14" xfId="1" applyNumberFormat="1" applyFont="1" applyFill="1" applyBorder="1" applyAlignment="1">
      <alignment horizontal="center"/>
    </xf>
    <xf numFmtId="165" fontId="25" fillId="0" borderId="3" xfId="0" applyNumberFormat="1" applyFont="1" applyFill="1" applyBorder="1" applyAlignment="1">
      <alignment horizontal="center"/>
    </xf>
    <xf numFmtId="167" fontId="23" fillId="0" borderId="3" xfId="3" applyNumberFormat="1" applyFont="1" applyFill="1" applyBorder="1" applyAlignment="1">
      <alignment horizontal="center"/>
    </xf>
    <xf numFmtId="167" fontId="23" fillId="0" borderId="11" xfId="3" applyNumberFormat="1" applyFont="1" applyFill="1" applyBorder="1" applyAlignment="1">
      <alignment horizontal="center"/>
    </xf>
    <xf numFmtId="167" fontId="23" fillId="0" borderId="15" xfId="3" applyNumberFormat="1" applyFont="1" applyFill="1" applyBorder="1" applyAlignment="1">
      <alignment horizontal="center"/>
    </xf>
    <xf numFmtId="167" fontId="23" fillId="0" borderId="9" xfId="3" applyNumberFormat="1" applyFont="1" applyFill="1" applyBorder="1" applyAlignment="1">
      <alignment horizontal="center"/>
    </xf>
    <xf numFmtId="167" fontId="23" fillId="0" borderId="14" xfId="3" applyNumberFormat="1" applyFont="1" applyFill="1" applyBorder="1" applyAlignment="1">
      <alignment horizontal="center"/>
    </xf>
    <xf numFmtId="0" fontId="6" fillId="0" borderId="3" xfId="0" applyFont="1" applyBorder="1"/>
    <xf numFmtId="167" fontId="23" fillId="8" borderId="2" xfId="3" applyNumberFormat="1" applyFont="1" applyFill="1" applyBorder="1" applyAlignment="1">
      <alignment horizontal="center"/>
    </xf>
    <xf numFmtId="167" fontId="23" fillId="15" borderId="2" xfId="3" applyNumberFormat="1" applyFont="1" applyFill="1" applyBorder="1" applyAlignment="1">
      <alignment horizontal="center"/>
    </xf>
    <xf numFmtId="167" fontId="23" fillId="11" borderId="2" xfId="3" applyNumberFormat="1" applyFont="1" applyFill="1" applyBorder="1" applyAlignment="1">
      <alignment horizontal="center"/>
    </xf>
    <xf numFmtId="0" fontId="0" fillId="0" borderId="0" xfId="0"/>
    <xf numFmtId="0" fontId="5" fillId="0" borderId="0" xfId="0" applyFont="1" applyAlignment="1">
      <alignment horizontal="center"/>
    </xf>
    <xf numFmtId="164" fontId="5" fillId="0" borderId="0" xfId="0" applyNumberFormat="1" applyFont="1" applyAlignment="1">
      <alignment horizontal="center"/>
    </xf>
    <xf numFmtId="0" fontId="5" fillId="0" borderId="0" xfId="0" applyFont="1"/>
    <xf numFmtId="0" fontId="5" fillId="0" borderId="2" xfId="0" applyFont="1" applyBorder="1"/>
    <xf numFmtId="164" fontId="5" fillId="0" borderId="2" xfId="0" applyNumberFormat="1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2" xfId="0" quotePrefix="1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165" fontId="5" fillId="0" borderId="2" xfId="0" applyNumberFormat="1" applyFont="1" applyBorder="1" applyAlignment="1">
      <alignment horizontal="center"/>
    </xf>
    <xf numFmtId="0" fontId="5" fillId="0" borderId="2" xfId="0" quotePrefix="1" applyFont="1" applyBorder="1" applyAlignment="1">
      <alignment horizontal="left"/>
    </xf>
    <xf numFmtId="0" fontId="5" fillId="0" borderId="2" xfId="0" applyFont="1" applyBorder="1" applyAlignment="1">
      <alignment horizontal="left"/>
    </xf>
    <xf numFmtId="166" fontId="5" fillId="0" borderId="0" xfId="0" applyNumberFormat="1" applyFont="1" applyAlignment="1">
      <alignment horizontal="center"/>
    </xf>
    <xf numFmtId="166" fontId="5" fillId="0" borderId="0" xfId="0" applyNumberFormat="1" applyFont="1"/>
    <xf numFmtId="0" fontId="4" fillId="0" borderId="2" xfId="0" applyFont="1" applyBorder="1" applyAlignment="1">
      <alignment horizontal="center"/>
    </xf>
    <xf numFmtId="167" fontId="0" fillId="0" borderId="2" xfId="1" applyNumberFormat="1" applyFont="1" applyBorder="1"/>
    <xf numFmtId="0" fontId="5" fillId="8" borderId="2" xfId="0" applyFont="1" applyFill="1" applyBorder="1"/>
    <xf numFmtId="164" fontId="5" fillId="8" borderId="2" xfId="0" applyNumberFormat="1" applyFont="1" applyFill="1" applyBorder="1" applyAlignment="1">
      <alignment horizontal="center"/>
    </xf>
    <xf numFmtId="0" fontId="5" fillId="8" borderId="2" xfId="0" applyFont="1" applyFill="1" applyBorder="1" applyAlignment="1">
      <alignment horizontal="center"/>
    </xf>
    <xf numFmtId="0" fontId="5" fillId="8" borderId="2" xfId="0" quotePrefix="1" applyFont="1" applyFill="1" applyBorder="1" applyAlignment="1">
      <alignment horizontal="center"/>
    </xf>
    <xf numFmtId="0" fontId="5" fillId="8" borderId="3" xfId="0" applyFont="1" applyFill="1" applyBorder="1" applyAlignment="1">
      <alignment horizontal="center"/>
    </xf>
    <xf numFmtId="164" fontId="5" fillId="7" borderId="2" xfId="0" applyNumberFormat="1" applyFont="1" applyFill="1" applyBorder="1" applyAlignment="1">
      <alignment horizontal="center"/>
    </xf>
    <xf numFmtId="165" fontId="5" fillId="8" borderId="2" xfId="0" applyNumberFormat="1" applyFont="1" applyFill="1" applyBorder="1" applyAlignment="1">
      <alignment horizontal="center"/>
    </xf>
    <xf numFmtId="0" fontId="5" fillId="8" borderId="2" xfId="0" quotePrefix="1" applyFont="1" applyFill="1" applyBorder="1" applyAlignment="1">
      <alignment horizontal="left"/>
    </xf>
    <xf numFmtId="0" fontId="5" fillId="8" borderId="2" xfId="0" applyFont="1" applyFill="1" applyBorder="1" applyAlignment="1">
      <alignment horizontal="left"/>
    </xf>
    <xf numFmtId="166" fontId="8" fillId="7" borderId="2" xfId="0" applyNumberFormat="1" applyFont="1" applyFill="1" applyBorder="1"/>
    <xf numFmtId="0" fontId="4" fillId="0" borderId="2" xfId="0" applyFont="1" applyBorder="1" applyAlignment="1">
      <alignment horizontal="center"/>
    </xf>
    <xf numFmtId="0" fontId="4" fillId="8" borderId="2" xfId="0" applyFont="1" applyFill="1" applyBorder="1" applyAlignment="1">
      <alignment horizontal="center"/>
    </xf>
    <xf numFmtId="165" fontId="25" fillId="8" borderId="2" xfId="0" applyNumberFormat="1" applyFont="1" applyFill="1" applyBorder="1" applyAlignment="1">
      <alignment horizontal="center"/>
    </xf>
    <xf numFmtId="0" fontId="54" fillId="0" borderId="0" xfId="0" applyFont="1" applyFill="1"/>
    <xf numFmtId="0" fontId="0" fillId="0" borderId="0" xfId="0" applyFill="1"/>
    <xf numFmtId="0" fontId="24" fillId="0" borderId="0" xfId="0" applyFont="1" applyFill="1" applyAlignment="1">
      <alignment horizontal="right"/>
    </xf>
    <xf numFmtId="0" fontId="24" fillId="0" borderId="0" xfId="0" applyFont="1" applyFill="1" applyAlignment="1">
      <alignment horizontal="left"/>
    </xf>
    <xf numFmtId="0" fontId="5" fillId="0" borderId="0" xfId="0" applyFont="1" applyFill="1" applyAlignment="1">
      <alignment horizontal="center"/>
    </xf>
    <xf numFmtId="164" fontId="5" fillId="0" borderId="0" xfId="0" applyNumberFormat="1" applyFont="1" applyFill="1" applyAlignment="1">
      <alignment horizontal="center"/>
    </xf>
    <xf numFmtId="0" fontId="5" fillId="0" borderId="0" xfId="0" applyFont="1" applyFill="1"/>
    <xf numFmtId="3" fontId="25" fillId="8" borderId="2" xfId="0" applyNumberFormat="1" applyFont="1" applyFill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24" fillId="8" borderId="2" xfId="0" applyFont="1" applyFill="1" applyBorder="1" applyAlignment="1">
      <alignment horizontal="center"/>
    </xf>
    <xf numFmtId="0" fontId="24" fillId="8" borderId="2" xfId="0" quotePrefix="1" applyFont="1" applyFill="1" applyBorder="1" applyAlignment="1">
      <alignment horizontal="center"/>
    </xf>
    <xf numFmtId="0" fontId="24" fillId="8" borderId="3" xfId="0" quotePrefix="1" applyFont="1" applyFill="1" applyBorder="1" applyAlignment="1">
      <alignment horizontal="center"/>
    </xf>
    <xf numFmtId="0" fontId="4" fillId="8" borderId="2" xfId="0" applyFont="1" applyFill="1" applyBorder="1" applyAlignment="1">
      <alignment horizontal="center"/>
    </xf>
    <xf numFmtId="0" fontId="4" fillId="8" borderId="2" xfId="0" quotePrefix="1" applyFont="1" applyFill="1" applyBorder="1" applyAlignment="1">
      <alignment horizontal="center"/>
    </xf>
    <xf numFmtId="0" fontId="4" fillId="8" borderId="3" xfId="0" quotePrefix="1" applyFont="1" applyFill="1" applyBorder="1" applyAlignment="1">
      <alignment horizontal="center"/>
    </xf>
    <xf numFmtId="0" fontId="24" fillId="8" borderId="3" xfId="0" applyFont="1" applyFill="1" applyBorder="1" applyAlignment="1">
      <alignment horizontal="center"/>
    </xf>
    <xf numFmtId="0" fontId="24" fillId="8" borderId="10" xfId="0" quotePrefix="1" applyFont="1" applyFill="1" applyBorder="1" applyAlignment="1">
      <alignment horizontal="center"/>
    </xf>
    <xf numFmtId="0" fontId="24" fillId="8" borderId="11" xfId="0" quotePrefix="1" applyFont="1" applyFill="1" applyBorder="1" applyAlignment="1">
      <alignment horizontal="center"/>
    </xf>
    <xf numFmtId="0" fontId="24" fillId="0" borderId="3" xfId="0" applyFont="1" applyBorder="1" applyAlignment="1">
      <alignment horizontal="center"/>
    </xf>
    <xf numFmtId="0" fontId="24" fillId="0" borderId="10" xfId="0" applyFont="1" applyBorder="1" applyAlignment="1">
      <alignment horizontal="center"/>
    </xf>
    <xf numFmtId="0" fontId="24" fillId="0" borderId="2" xfId="0" applyFont="1" applyBorder="1" applyAlignment="1">
      <alignment horizontal="center"/>
    </xf>
    <xf numFmtId="0" fontId="24" fillId="0" borderId="2" xfId="0" quotePrefix="1" applyFont="1" applyBorder="1" applyAlignment="1">
      <alignment horizontal="center"/>
    </xf>
    <xf numFmtId="0" fontId="24" fillId="0" borderId="1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24" fillId="0" borderId="10" xfId="0" quotePrefix="1" applyFont="1" applyBorder="1" applyAlignment="1">
      <alignment horizontal="center"/>
    </xf>
    <xf numFmtId="0" fontId="24" fillId="0" borderId="11" xfId="0" quotePrefix="1" applyFont="1" applyBorder="1" applyAlignment="1">
      <alignment horizontal="center"/>
    </xf>
    <xf numFmtId="0" fontId="24" fillId="0" borderId="3" xfId="0" quotePrefix="1" applyFont="1" applyBorder="1" applyAlignment="1">
      <alignment horizontal="center"/>
    </xf>
    <xf numFmtId="0" fontId="0" fillId="0" borderId="0" xfId="0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2" xfId="0" quotePrefix="1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4" fillId="3" borderId="2" xfId="0" quotePrefix="1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2" xfId="0" quotePrefix="1" applyFont="1" applyBorder="1" applyAlignment="1">
      <alignment horizontal="center"/>
    </xf>
    <xf numFmtId="0" fontId="4" fillId="0" borderId="3" xfId="0" quotePrefix="1" applyFont="1" applyBorder="1" applyAlignment="1">
      <alignment horizontal="center"/>
    </xf>
  </cellXfs>
  <cellStyles count="70">
    <cellStyle name="20% - Ênfase1 2" xfId="7"/>
    <cellStyle name="20% - Ênfase2 2" xfId="8"/>
    <cellStyle name="20% - Ênfase3 2" xfId="9"/>
    <cellStyle name="20% - Ênfase4 2" xfId="10"/>
    <cellStyle name="20% - Ênfase5 2" xfId="11"/>
    <cellStyle name="20% - Ênfase6 2" xfId="12"/>
    <cellStyle name="40% - Ênfase1 2" xfId="13"/>
    <cellStyle name="40% - Ênfase2 2" xfId="14"/>
    <cellStyle name="40% - Ênfase3 2" xfId="15"/>
    <cellStyle name="40% - Ênfase4 2" xfId="16"/>
    <cellStyle name="40% - Ênfase5 2" xfId="17"/>
    <cellStyle name="40% - Ênfase6 2" xfId="18"/>
    <cellStyle name="60% - Ênfase1 2" xfId="19"/>
    <cellStyle name="60% - Ênfase2 2" xfId="20"/>
    <cellStyle name="60% - Ênfase3 2" xfId="21"/>
    <cellStyle name="60% - Ênfase4 2" xfId="22"/>
    <cellStyle name="60% - Ênfase5 2" xfId="23"/>
    <cellStyle name="60% - Ênfase6 2" xfId="24"/>
    <cellStyle name="Bom 2" xfId="25"/>
    <cellStyle name="Cálculo 2" xfId="26"/>
    <cellStyle name="Célula de Verificação 2" xfId="27"/>
    <cellStyle name="Célula Vinculada 2" xfId="28"/>
    <cellStyle name="Comma0" xfId="29"/>
    <cellStyle name="Corpo" xfId="30"/>
    <cellStyle name="Ênfase1 2" xfId="31"/>
    <cellStyle name="Ênfase2 2" xfId="32"/>
    <cellStyle name="Ênfase3 2" xfId="33"/>
    <cellStyle name="Ênfase4 2" xfId="34"/>
    <cellStyle name="Ênfase5 2" xfId="35"/>
    <cellStyle name="Ênfase6 2" xfId="36"/>
    <cellStyle name="Entrada 2" xfId="37"/>
    <cellStyle name="Euro" xfId="38"/>
    <cellStyle name="Hiperlink" xfId="6" builtinId="8"/>
    <cellStyle name="Hiperlink 2" xfId="68"/>
    <cellStyle name="Incorreto 2" xfId="39"/>
    <cellStyle name="Neutra 2" xfId="40"/>
    <cellStyle name="Normal" xfId="0" builtinId="0"/>
    <cellStyle name="Normal 10" xfId="69"/>
    <cellStyle name="Normal 2" xfId="2"/>
    <cellStyle name="Normal 2 2" xfId="5"/>
    <cellStyle name="Normal 2 2 2" xfId="62"/>
    <cellStyle name="Normal 2 3" xfId="67"/>
    <cellStyle name="Normal 3" xfId="41"/>
    <cellStyle name="Normal 383" xfId="64"/>
    <cellStyle name="Normal 4" xfId="65"/>
    <cellStyle name="Normal 5" xfId="66"/>
    <cellStyle name="Nota 2" xfId="42"/>
    <cellStyle name="Nota 3" xfId="43"/>
    <cellStyle name="Porcentagem" xfId="1" builtinId="5"/>
    <cellStyle name="Porcentagem 2" xfId="3"/>
    <cellStyle name="Porcentagem 3" xfId="44"/>
    <cellStyle name="Quadro" xfId="45"/>
    <cellStyle name="Saída 2" xfId="46"/>
    <cellStyle name="Separador de milhares 2" xfId="48"/>
    <cellStyle name="Separador de milhares 2 2" xfId="63"/>
    <cellStyle name="Separador de milhares 3" xfId="49"/>
    <cellStyle name="Separador de milhares 4" xfId="50"/>
    <cellStyle name="Style 23" xfId="51"/>
    <cellStyle name="Style 24" xfId="52"/>
    <cellStyle name="Style 26" xfId="53"/>
    <cellStyle name="Texto de Aviso 2" xfId="54"/>
    <cellStyle name="Texto Explicativo 2" xfId="55"/>
    <cellStyle name="Título 1 2" xfId="56"/>
    <cellStyle name="Título 2 2" xfId="57"/>
    <cellStyle name="Título 3 2" xfId="58"/>
    <cellStyle name="Título 4 2" xfId="59"/>
    <cellStyle name="Título 5" xfId="60"/>
    <cellStyle name="Total 2" xfId="61"/>
    <cellStyle name="Vírgula" xfId="4" builtinId="3"/>
    <cellStyle name="Vírgula 2" xfId="47"/>
  </cellStyles>
  <dxfs count="65">
    <dxf>
      <font>
        <color theme="6" tint="0.59996337778862885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</dxfs>
  <tableStyles count="0" defaultTableStyle="TableStyleMedium2" defaultPivotStyle="PivotStyleLight16"/>
  <colors>
    <mruColors>
      <color rgb="FF66FF33"/>
      <color rgb="FF050B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Consumo específico por nível de produção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dPt>
            <c:idx val="35"/>
            <c:marker>
              <c:spPr>
                <a:solidFill>
                  <a:schemeClr val="accent2"/>
                </a:solidFill>
                <a:ln>
                  <a:noFill/>
                </a:ln>
              </c:spPr>
            </c:marker>
            <c:bubble3D val="0"/>
            <c:spPr>
              <a:ln>
                <a:noFill/>
              </a:ln>
            </c:spPr>
          </c:dPt>
          <c:dLbls>
            <c:dLbl>
              <c:idx val="4"/>
              <c:layout>
                <c:manualLayout>
                  <c:x val="8.3333333333333332E-3"/>
                  <c:y val="4.166666666666666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Bunge Frutal MG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tx>
                <c:rich>
                  <a:bodyPr/>
                  <a:lstStyle/>
                  <a:p>
                    <a:r>
                      <a:rPr lang="en-US"/>
                      <a:t>Colombo</a:t>
                    </a:r>
                    <a:r>
                      <a:rPr lang="en-US" baseline="0"/>
                      <a:t> SP</a:t>
                    </a:r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3.0555555555555555E-2"/>
                  <c:y val="-1.8518518518518517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Ipiranga Mococa SP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0"/>
                  <c:y val="-2.777777777777777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Raízen Bom Retiro SP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1"/>
              <c:layout>
                <c:manualLayout>
                  <c:x val="-2.7777777777777676E-2"/>
                  <c:y val="-3.2407407407407489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São Martinho SP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'Alimentos&amp;Bebidas 2'!$D$238:$D$273</c:f>
              <c:numCache>
                <c:formatCode>_-* #,##0_-;\-* #,##0_-;_-* "-"??_-;_-@_-</c:formatCode>
                <c:ptCount val="36"/>
                <c:pt idx="0">
                  <c:v>70006.649999999994</c:v>
                </c:pt>
                <c:pt idx="1">
                  <c:v>186093</c:v>
                </c:pt>
                <c:pt idx="2">
                  <c:v>319615</c:v>
                </c:pt>
                <c:pt idx="3">
                  <c:v>359096.55</c:v>
                </c:pt>
                <c:pt idx="4">
                  <c:v>143551</c:v>
                </c:pt>
                <c:pt idx="5">
                  <c:v>114752</c:v>
                </c:pt>
                <c:pt idx="6">
                  <c:v>171877</c:v>
                </c:pt>
                <c:pt idx="7">
                  <c:v>264721</c:v>
                </c:pt>
                <c:pt idx="8">
                  <c:v>188278</c:v>
                </c:pt>
                <c:pt idx="9">
                  <c:v>316300</c:v>
                </c:pt>
                <c:pt idx="10">
                  <c:v>682500</c:v>
                </c:pt>
                <c:pt idx="11">
                  <c:v>271424</c:v>
                </c:pt>
                <c:pt idx="12">
                  <c:v>15000</c:v>
                </c:pt>
                <c:pt idx="13">
                  <c:v>110416.5</c:v>
                </c:pt>
                <c:pt idx="14">
                  <c:v>102893</c:v>
                </c:pt>
                <c:pt idx="15">
                  <c:v>81621</c:v>
                </c:pt>
                <c:pt idx="16">
                  <c:v>50000</c:v>
                </c:pt>
                <c:pt idx="17">
                  <c:v>332500</c:v>
                </c:pt>
                <c:pt idx="18">
                  <c:v>63000</c:v>
                </c:pt>
                <c:pt idx="19">
                  <c:v>150820.60999999999</c:v>
                </c:pt>
                <c:pt idx="20">
                  <c:v>473527</c:v>
                </c:pt>
                <c:pt idx="21">
                  <c:v>5852.17</c:v>
                </c:pt>
                <c:pt idx="22">
                  <c:v>351434</c:v>
                </c:pt>
                <c:pt idx="23">
                  <c:v>154544</c:v>
                </c:pt>
                <c:pt idx="24">
                  <c:v>93442</c:v>
                </c:pt>
                <c:pt idx="25">
                  <c:v>159076</c:v>
                </c:pt>
                <c:pt idx="26">
                  <c:v>175898</c:v>
                </c:pt>
                <c:pt idx="27">
                  <c:v>113212</c:v>
                </c:pt>
                <c:pt idx="28">
                  <c:v>121590</c:v>
                </c:pt>
                <c:pt idx="29">
                  <c:v>89000</c:v>
                </c:pt>
                <c:pt idx="30">
                  <c:v>300000</c:v>
                </c:pt>
                <c:pt idx="31">
                  <c:v>794644</c:v>
                </c:pt>
                <c:pt idx="32">
                  <c:v>57750</c:v>
                </c:pt>
                <c:pt idx="33">
                  <c:v>305311</c:v>
                </c:pt>
                <c:pt idx="34">
                  <c:v>145381.9</c:v>
                </c:pt>
                <c:pt idx="35">
                  <c:v>209575.06800000003</c:v>
                </c:pt>
              </c:numCache>
            </c:numRef>
          </c:xVal>
          <c:yVal>
            <c:numRef>
              <c:f>'Alimentos&amp;Bebidas 2'!$C$238:$C$273</c:f>
              <c:numCache>
                <c:formatCode>0.00</c:formatCode>
                <c:ptCount val="36"/>
                <c:pt idx="0">
                  <c:v>0.70034086561776632</c:v>
                </c:pt>
                <c:pt idx="1">
                  <c:v>0.13997912334155502</c:v>
                </c:pt>
                <c:pt idx="2">
                  <c:v>0.31989236815543698</c:v>
                </c:pt>
                <c:pt idx="3">
                  <c:v>0.30578470725137091</c:v>
                </c:pt>
                <c:pt idx="4">
                  <c:v>1.480497932581452</c:v>
                </c:pt>
                <c:pt idx="5">
                  <c:v>0.166072551821319</c:v>
                </c:pt>
                <c:pt idx="6">
                  <c:v>0.3135848389753802</c:v>
                </c:pt>
                <c:pt idx="7">
                  <c:v>0.35114365357554339</c:v>
                </c:pt>
                <c:pt idx="8">
                  <c:v>0.71052516410626843</c:v>
                </c:pt>
                <c:pt idx="9">
                  <c:v>0.29374098580461583</c:v>
                </c:pt>
                <c:pt idx="10">
                  <c:v>1.2278009142857143</c:v>
                </c:pt>
                <c:pt idx="11">
                  <c:v>0.69990926299185041</c:v>
                </c:pt>
                <c:pt idx="12">
                  <c:v>0.46473619999999999</c:v>
                </c:pt>
                <c:pt idx="13">
                  <c:v>0.28202354191085571</c:v>
                </c:pt>
                <c:pt idx="14">
                  <c:v>1.6977118172583168</c:v>
                </c:pt>
                <c:pt idx="15">
                  <c:v>0.14589589326276325</c:v>
                </c:pt>
                <c:pt idx="16">
                  <c:v>0.11506584959999999</c:v>
                </c:pt>
                <c:pt idx="17">
                  <c:v>0.18672</c:v>
                </c:pt>
                <c:pt idx="18">
                  <c:v>0.41969490222222217</c:v>
                </c:pt>
                <c:pt idx="19">
                  <c:v>0.39932984832775842</c:v>
                </c:pt>
                <c:pt idx="20">
                  <c:v>0.57231278095821347</c:v>
                </c:pt>
                <c:pt idx="21">
                  <c:v>1.9264163064982731</c:v>
                </c:pt>
                <c:pt idx="22">
                  <c:v>0.39121153388687491</c:v>
                </c:pt>
                <c:pt idx="23">
                  <c:v>0.31637743691893572</c:v>
                </c:pt>
                <c:pt idx="24">
                  <c:v>0.31493951520729435</c:v>
                </c:pt>
                <c:pt idx="25">
                  <c:v>0.35318816861374436</c:v>
                </c:pt>
                <c:pt idx="26">
                  <c:v>0.38114703404927852</c:v>
                </c:pt>
                <c:pt idx="27">
                  <c:v>0.64827828791647524</c:v>
                </c:pt>
                <c:pt idx="28">
                  <c:v>0.59613660136524382</c:v>
                </c:pt>
                <c:pt idx="29">
                  <c:v>0.64518553772070619</c:v>
                </c:pt>
                <c:pt idx="30">
                  <c:v>0.39843747339999996</c:v>
                </c:pt>
                <c:pt idx="31">
                  <c:v>0.17150165627576627</c:v>
                </c:pt>
                <c:pt idx="32">
                  <c:v>0.54667569870129873</c:v>
                </c:pt>
                <c:pt idx="33">
                  <c:v>0.2806975901621625</c:v>
                </c:pt>
                <c:pt idx="34">
                  <c:v>0.30052757472560199</c:v>
                </c:pt>
                <c:pt idx="35" formatCode="0.0000">
                  <c:v>0.48271722007217177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33057072"/>
        <c:axId val="2133070128"/>
      </c:scatterChart>
      <c:valAx>
        <c:axId val="21330570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Produção de açúcar (t)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2133070128"/>
        <c:crosses val="autoZero"/>
        <c:crossBetween val="midCat"/>
      </c:valAx>
      <c:valAx>
        <c:axId val="2133070128"/>
        <c:scaling>
          <c:orientation val="minMax"/>
          <c:max val="2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Consumo específico para produção de açúcar (tep/t)</a:t>
                </a:r>
              </a:p>
            </c:rich>
          </c:tx>
          <c:overlay val="0"/>
        </c:title>
        <c:numFmt formatCode="0.0" sourceLinked="0"/>
        <c:majorTickMark val="out"/>
        <c:minorTickMark val="none"/>
        <c:tickLblPos val="nextTo"/>
        <c:crossAx val="213305707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Rateio</a:t>
            </a:r>
            <a:r>
              <a:rPr lang="en-US" sz="1400" baseline="0"/>
              <a:t> do uso do bagaço entre açúcar e etanol</a:t>
            </a:r>
            <a:endParaRPr lang="en-US" sz="1400"/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'Alimentos&amp;Bebidas 2'!$G$237</c:f>
              <c:strCache>
                <c:ptCount val="1"/>
                <c:pt idx="0">
                  <c:v>% de energia do bagaço para açúcar</c:v>
                </c:pt>
              </c:strCache>
            </c:strRef>
          </c:tx>
          <c:spPr>
            <a:ln w="28575">
              <a:noFill/>
            </a:ln>
          </c:spPr>
          <c:dPt>
            <c:idx val="35"/>
            <c:marker>
              <c:spPr>
                <a:solidFill>
                  <a:schemeClr val="accent2"/>
                </a:solidFill>
                <a:ln>
                  <a:noFill/>
                </a:ln>
              </c:spPr>
            </c:marker>
            <c:bubble3D val="0"/>
          </c:dPt>
          <c:xVal>
            <c:numRef>
              <c:f>'Alimentos&amp;Bebidas 2'!$D$238:$D$273</c:f>
              <c:numCache>
                <c:formatCode>_-* #,##0_-;\-* #,##0_-;_-* "-"??_-;_-@_-</c:formatCode>
                <c:ptCount val="36"/>
                <c:pt idx="0">
                  <c:v>70006.649999999994</c:v>
                </c:pt>
                <c:pt idx="1">
                  <c:v>186093</c:v>
                </c:pt>
                <c:pt idx="2">
                  <c:v>319615</c:v>
                </c:pt>
                <c:pt idx="3">
                  <c:v>359096.55</c:v>
                </c:pt>
                <c:pt idx="4">
                  <c:v>143551</c:v>
                </c:pt>
                <c:pt idx="5">
                  <c:v>114752</c:v>
                </c:pt>
                <c:pt idx="6">
                  <c:v>171877</c:v>
                </c:pt>
                <c:pt idx="7">
                  <c:v>264721</c:v>
                </c:pt>
                <c:pt idx="8">
                  <c:v>188278</c:v>
                </c:pt>
                <c:pt idx="9">
                  <c:v>316300</c:v>
                </c:pt>
                <c:pt idx="10">
                  <c:v>682500</c:v>
                </c:pt>
                <c:pt idx="11">
                  <c:v>271424</c:v>
                </c:pt>
                <c:pt idx="12">
                  <c:v>15000</c:v>
                </c:pt>
                <c:pt idx="13">
                  <c:v>110416.5</c:v>
                </c:pt>
                <c:pt idx="14">
                  <c:v>102893</c:v>
                </c:pt>
                <c:pt idx="15">
                  <c:v>81621</c:v>
                </c:pt>
                <c:pt idx="16">
                  <c:v>50000</c:v>
                </c:pt>
                <c:pt idx="17">
                  <c:v>332500</c:v>
                </c:pt>
                <c:pt idx="18">
                  <c:v>63000</c:v>
                </c:pt>
                <c:pt idx="19">
                  <c:v>150820.60999999999</c:v>
                </c:pt>
                <c:pt idx="20">
                  <c:v>473527</c:v>
                </c:pt>
                <c:pt idx="21">
                  <c:v>5852.17</c:v>
                </c:pt>
                <c:pt idx="22">
                  <c:v>351434</c:v>
                </c:pt>
                <c:pt idx="23">
                  <c:v>154544</c:v>
                </c:pt>
                <c:pt idx="24">
                  <c:v>93442</c:v>
                </c:pt>
                <c:pt idx="25">
                  <c:v>159076</c:v>
                </c:pt>
                <c:pt idx="26">
                  <c:v>175898</c:v>
                </c:pt>
                <c:pt idx="27">
                  <c:v>113212</c:v>
                </c:pt>
                <c:pt idx="28">
                  <c:v>121590</c:v>
                </c:pt>
                <c:pt idx="29">
                  <c:v>89000</c:v>
                </c:pt>
                <c:pt idx="30">
                  <c:v>300000</c:v>
                </c:pt>
                <c:pt idx="31">
                  <c:v>794644</c:v>
                </c:pt>
                <c:pt idx="32">
                  <c:v>57750</c:v>
                </c:pt>
                <c:pt idx="33">
                  <c:v>305311</c:v>
                </c:pt>
                <c:pt idx="34">
                  <c:v>145381.9</c:v>
                </c:pt>
                <c:pt idx="35">
                  <c:v>209575.06800000003</c:v>
                </c:pt>
              </c:numCache>
            </c:numRef>
          </c:xVal>
          <c:yVal>
            <c:numRef>
              <c:f>'Alimentos&amp;Bebidas 2'!$G$238:$G$273</c:f>
              <c:numCache>
                <c:formatCode>#,##0.00</c:formatCode>
                <c:ptCount val="36"/>
                <c:pt idx="0">
                  <c:v>0.98</c:v>
                </c:pt>
                <c:pt idx="1">
                  <c:v>0.77</c:v>
                </c:pt>
                <c:pt idx="2">
                  <c:v>0.8</c:v>
                </c:pt>
                <c:pt idx="3">
                  <c:v>0.8</c:v>
                </c:pt>
                <c:pt idx="4">
                  <c:v>0.88</c:v>
                </c:pt>
                <c:pt idx="5">
                  <c:v>0.47</c:v>
                </c:pt>
                <c:pt idx="6">
                  <c:v>0.68</c:v>
                </c:pt>
                <c:pt idx="7">
                  <c:v>0.83</c:v>
                </c:pt>
                <c:pt idx="8">
                  <c:v>0.75</c:v>
                </c:pt>
                <c:pt idx="9">
                  <c:v>0.79</c:v>
                </c:pt>
                <c:pt idx="10">
                  <c:v>0.8</c:v>
                </c:pt>
                <c:pt idx="11">
                  <c:v>0.999</c:v>
                </c:pt>
                <c:pt idx="12">
                  <c:v>1</c:v>
                </c:pt>
                <c:pt idx="13">
                  <c:v>0.57999999999999996</c:v>
                </c:pt>
                <c:pt idx="14">
                  <c:v>0.998</c:v>
                </c:pt>
                <c:pt idx="15">
                  <c:v>0.44</c:v>
                </c:pt>
                <c:pt idx="16">
                  <c:v>0.69</c:v>
                </c:pt>
                <c:pt idx="17">
                  <c:v>0.77</c:v>
                </c:pt>
                <c:pt idx="18">
                  <c:v>0.8</c:v>
                </c:pt>
                <c:pt idx="19">
                  <c:v>0.78</c:v>
                </c:pt>
                <c:pt idx="20">
                  <c:v>0.84</c:v>
                </c:pt>
                <c:pt idx="21">
                  <c:v>0.89</c:v>
                </c:pt>
                <c:pt idx="22">
                  <c:v>0.68</c:v>
                </c:pt>
                <c:pt idx="23">
                  <c:v>0.79</c:v>
                </c:pt>
                <c:pt idx="24">
                  <c:v>0.84</c:v>
                </c:pt>
                <c:pt idx="25">
                  <c:v>0.88</c:v>
                </c:pt>
                <c:pt idx="26">
                  <c:v>0.87</c:v>
                </c:pt>
                <c:pt idx="27">
                  <c:v>0.87</c:v>
                </c:pt>
                <c:pt idx="28">
                  <c:v>0.96</c:v>
                </c:pt>
                <c:pt idx="29">
                  <c:v>0.82</c:v>
                </c:pt>
                <c:pt idx="30">
                  <c:v>0.79</c:v>
                </c:pt>
                <c:pt idx="31">
                  <c:v>0.8</c:v>
                </c:pt>
                <c:pt idx="32">
                  <c:v>0.8</c:v>
                </c:pt>
                <c:pt idx="33">
                  <c:v>0.83</c:v>
                </c:pt>
                <c:pt idx="34">
                  <c:v>0.84</c:v>
                </c:pt>
                <c:pt idx="35" formatCode="_(* #,##0.00_);_(* \(#,##0.00\);_(* &quot;-&quot;??_);_(@_)">
                  <c:v>0.80085262678832991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33077200"/>
        <c:axId val="2133057616"/>
      </c:scatterChart>
      <c:valAx>
        <c:axId val="21330772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Produção de açúcar (t)</a:t>
                </a:r>
              </a:p>
            </c:rich>
          </c:tx>
          <c:overlay val="0"/>
        </c:title>
        <c:numFmt formatCode="_-* #,##0_-;\-* #,##0_-;_-* &quot;-&quot;??_-;_-@_-" sourceLinked="1"/>
        <c:majorTickMark val="out"/>
        <c:minorTickMark val="none"/>
        <c:tickLblPos val="nextTo"/>
        <c:crossAx val="2133057616"/>
        <c:crosses val="autoZero"/>
        <c:crossBetween val="midCat"/>
      </c:valAx>
      <c:valAx>
        <c:axId val="2133057616"/>
        <c:scaling>
          <c:orientation val="minMax"/>
          <c:max val="1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Participação da energia térmica destinada a produção de açúcar (%)</a:t>
                </a:r>
              </a:p>
            </c:rich>
          </c:tx>
          <c:overlay val="0"/>
        </c:title>
        <c:numFmt formatCode="0%" sourceLinked="0"/>
        <c:majorTickMark val="out"/>
        <c:minorTickMark val="none"/>
        <c:tickLblPos val="nextTo"/>
        <c:crossAx val="2133077200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Relação entre eletricidade</a:t>
            </a:r>
            <a:r>
              <a:rPr lang="en-US" sz="1400" baseline="0"/>
              <a:t> gerada e consumo de bagaço</a:t>
            </a:r>
            <a:endParaRPr lang="en-US" sz="1400"/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'Alimentos&amp;Bebidas 2'!$L$237</c:f>
              <c:strCache>
                <c:ptCount val="1"/>
                <c:pt idx="0">
                  <c:v>MWh gerado / t bagaço</c:v>
                </c:pt>
              </c:strCache>
            </c:strRef>
          </c:tx>
          <c:spPr>
            <a:ln w="28575">
              <a:noFill/>
            </a:ln>
          </c:spPr>
          <c:dPt>
            <c:idx val="35"/>
            <c:marker>
              <c:spPr>
                <a:solidFill>
                  <a:schemeClr val="accent2"/>
                </a:solidFill>
                <a:ln>
                  <a:noFill/>
                </a:ln>
              </c:spPr>
            </c:marker>
            <c:bubble3D val="0"/>
          </c:dPt>
          <c:xVal>
            <c:numRef>
              <c:f>'Alimentos&amp;Bebidas 2'!$D$238:$D$273</c:f>
              <c:numCache>
                <c:formatCode>_-* #,##0_-;\-* #,##0_-;_-* "-"??_-;_-@_-</c:formatCode>
                <c:ptCount val="36"/>
                <c:pt idx="0">
                  <c:v>70006.649999999994</c:v>
                </c:pt>
                <c:pt idx="1">
                  <c:v>186093</c:v>
                </c:pt>
                <c:pt idx="2">
                  <c:v>319615</c:v>
                </c:pt>
                <c:pt idx="3">
                  <c:v>359096.55</c:v>
                </c:pt>
                <c:pt idx="4">
                  <c:v>143551</c:v>
                </c:pt>
                <c:pt idx="5">
                  <c:v>114752</c:v>
                </c:pt>
                <c:pt idx="6">
                  <c:v>171877</c:v>
                </c:pt>
                <c:pt idx="7">
                  <c:v>264721</c:v>
                </c:pt>
                <c:pt idx="8">
                  <c:v>188278</c:v>
                </c:pt>
                <c:pt idx="9">
                  <c:v>316300</c:v>
                </c:pt>
                <c:pt idx="10">
                  <c:v>682500</c:v>
                </c:pt>
                <c:pt idx="11">
                  <c:v>271424</c:v>
                </c:pt>
                <c:pt idx="12">
                  <c:v>15000</c:v>
                </c:pt>
                <c:pt idx="13">
                  <c:v>110416.5</c:v>
                </c:pt>
                <c:pt idx="14">
                  <c:v>102893</c:v>
                </c:pt>
                <c:pt idx="15">
                  <c:v>81621</c:v>
                </c:pt>
                <c:pt idx="16">
                  <c:v>50000</c:v>
                </c:pt>
                <c:pt idx="17">
                  <c:v>332500</c:v>
                </c:pt>
                <c:pt idx="18">
                  <c:v>63000</c:v>
                </c:pt>
                <c:pt idx="19">
                  <c:v>150820.60999999999</c:v>
                </c:pt>
                <c:pt idx="20">
                  <c:v>473527</c:v>
                </c:pt>
                <c:pt idx="21">
                  <c:v>5852.17</c:v>
                </c:pt>
                <c:pt idx="22">
                  <c:v>351434</c:v>
                </c:pt>
                <c:pt idx="23">
                  <c:v>154544</c:v>
                </c:pt>
                <c:pt idx="24">
                  <c:v>93442</c:v>
                </c:pt>
                <c:pt idx="25">
                  <c:v>159076</c:v>
                </c:pt>
                <c:pt idx="26">
                  <c:v>175898</c:v>
                </c:pt>
                <c:pt idx="27">
                  <c:v>113212</c:v>
                </c:pt>
                <c:pt idx="28">
                  <c:v>121590</c:v>
                </c:pt>
                <c:pt idx="29">
                  <c:v>89000</c:v>
                </c:pt>
                <c:pt idx="30">
                  <c:v>300000</c:v>
                </c:pt>
                <c:pt idx="31">
                  <c:v>794644</c:v>
                </c:pt>
                <c:pt idx="32">
                  <c:v>57750</c:v>
                </c:pt>
                <c:pt idx="33">
                  <c:v>305311</c:v>
                </c:pt>
                <c:pt idx="34">
                  <c:v>145381.9</c:v>
                </c:pt>
                <c:pt idx="35">
                  <c:v>209575.06800000003</c:v>
                </c:pt>
              </c:numCache>
            </c:numRef>
          </c:xVal>
          <c:yVal>
            <c:numRef>
              <c:f>'Alimentos&amp;Bebidas 2'!$L$238:$L$273</c:f>
              <c:numCache>
                <c:formatCode>_(* #,##0.00_);_(* \(#,##0.00\);_(* "-"??_);_(@_)</c:formatCode>
                <c:ptCount val="36"/>
                <c:pt idx="0">
                  <c:v>0.11327360072129947</c:v>
                </c:pt>
                <c:pt idx="1">
                  <c:v>0.3828125</c:v>
                </c:pt>
                <c:pt idx="2">
                  <c:v>0.42638828233750486</c:v>
                </c:pt>
                <c:pt idx="3">
                  <c:v>0.33575581395348841</c:v>
                </c:pt>
                <c:pt idx="4">
                  <c:v>5.7802366522366526E-2</c:v>
                </c:pt>
                <c:pt idx="5">
                  <c:v>0.12455207095025102</c:v>
                </c:pt>
                <c:pt idx="6">
                  <c:v>0.39360975810198723</c:v>
                </c:pt>
                <c:pt idx="7">
                  <c:v>0.51689820571126799</c:v>
                </c:pt>
                <c:pt idx="8">
                  <c:v>0.10391000172570085</c:v>
                </c:pt>
                <c:pt idx="9">
                  <c:v>0.08</c:v>
                </c:pt>
                <c:pt idx="10">
                  <c:v>5.059288537549407E-2</c:v>
                </c:pt>
                <c:pt idx="11">
                  <c:v>0.24946774628570118</c:v>
                </c:pt>
                <c:pt idx="12">
                  <c:v>0.33707999999999999</c:v>
                </c:pt>
                <c:pt idx="13">
                  <c:v>8.2562052806045352E-2</c:v>
                </c:pt>
                <c:pt idx="14">
                  <c:v>3.4958075577688562E-2</c:v>
                </c:pt>
                <c:pt idx="15">
                  <c:v>9.5640638933333327E-2</c:v>
                </c:pt>
                <c:pt idx="16">
                  <c:v>0.17280000000000001</c:v>
                </c:pt>
                <c:pt idx="17">
                  <c:v>0.23121545454545456</c:v>
                </c:pt>
                <c:pt idx="18">
                  <c:v>5.4666245740443271E-2</c:v>
                </c:pt>
                <c:pt idx="19">
                  <c:v>9.5361639350953126E-2</c:v>
                </c:pt>
                <c:pt idx="20">
                  <c:v>0.2062471223376536</c:v>
                </c:pt>
                <c:pt idx="21">
                  <c:v>3.7320694572602967E-2</c:v>
                </c:pt>
                <c:pt idx="22">
                  <c:v>0.21555140035016918</c:v>
                </c:pt>
                <c:pt idx="23">
                  <c:v>5.0710854809363617E-2</c:v>
                </c:pt>
                <c:pt idx="24">
                  <c:v>5.4387170675830467E-2</c:v>
                </c:pt>
                <c:pt idx="25">
                  <c:v>0.13054294818680617</c:v>
                </c:pt>
                <c:pt idx="26">
                  <c:v>0.26977518869161404</c:v>
                </c:pt>
                <c:pt idx="27">
                  <c:v>2.4996098486212651E-2</c:v>
                </c:pt>
                <c:pt idx="28">
                  <c:v>2.9473974074820337E-2</c:v>
                </c:pt>
                <c:pt idx="29">
                  <c:v>0.14084507042253522</c:v>
                </c:pt>
                <c:pt idx="30">
                  <c:v>0.3442807923986822</c:v>
                </c:pt>
                <c:pt idx="31">
                  <c:v>0.31425731051556599</c:v>
                </c:pt>
                <c:pt idx="32">
                  <c:v>6.2734866333067227E-2</c:v>
                </c:pt>
                <c:pt idx="33">
                  <c:v>0.41643244107710453</c:v>
                </c:pt>
                <c:pt idx="34">
                  <c:v>0.36635733482429333</c:v>
                </c:pt>
                <c:pt idx="35">
                  <c:v>0.22492840300171316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33058160"/>
        <c:axId val="2133071216"/>
      </c:scatterChart>
      <c:valAx>
        <c:axId val="21330581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Produção de açúcar (t)</a:t>
                </a:r>
              </a:p>
            </c:rich>
          </c:tx>
          <c:overlay val="0"/>
        </c:title>
        <c:numFmt formatCode="_-* #,##0_-;\-* #,##0_-;_-* &quot;-&quot;??_-;_-@_-" sourceLinked="1"/>
        <c:majorTickMark val="out"/>
        <c:minorTickMark val="none"/>
        <c:tickLblPos val="nextTo"/>
        <c:crossAx val="2133071216"/>
        <c:crosses val="autoZero"/>
        <c:crossBetween val="midCat"/>
      </c:valAx>
      <c:valAx>
        <c:axId val="2133071216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Eletricidade gerada / bagaço </a:t>
                </a:r>
              </a:p>
              <a:p>
                <a:pPr>
                  <a:defRPr/>
                </a:pPr>
                <a:r>
                  <a:rPr lang="en-US"/>
                  <a:t>(MWh/ t bagaço)</a:t>
                </a:r>
              </a:p>
            </c:rich>
          </c:tx>
          <c:overlay val="0"/>
        </c:title>
        <c:numFmt formatCode="#,##0.0" sourceLinked="0"/>
        <c:majorTickMark val="out"/>
        <c:minorTickMark val="none"/>
        <c:tickLblPos val="nextTo"/>
        <c:crossAx val="2133058160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Relação entre </a:t>
            </a:r>
            <a:r>
              <a:rPr lang="en-US" sz="1400" baseline="0"/>
              <a:t>consumo de bagaço e produção de açúcar*</a:t>
            </a:r>
            <a:endParaRPr lang="en-US" sz="1400"/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'Alimentos&amp;Bebidas 2'!$N$237</c:f>
              <c:strCache>
                <c:ptCount val="1"/>
                <c:pt idx="0">
                  <c:v>t bagaço/ t açúcar equivalente</c:v>
                </c:pt>
              </c:strCache>
            </c:strRef>
          </c:tx>
          <c:spPr>
            <a:ln w="28575">
              <a:noFill/>
            </a:ln>
          </c:spPr>
          <c:dPt>
            <c:idx val="35"/>
            <c:marker>
              <c:spPr>
                <a:solidFill>
                  <a:schemeClr val="accent2"/>
                </a:solidFill>
                <a:ln>
                  <a:noFill/>
                </a:ln>
              </c:spPr>
            </c:marker>
            <c:bubble3D val="0"/>
          </c:dPt>
          <c:xVal>
            <c:numRef>
              <c:f>'Alimentos&amp;Bebidas 2'!$D$238:$D$273</c:f>
              <c:numCache>
                <c:formatCode>_-* #,##0_-;\-* #,##0_-;_-* "-"??_-;_-@_-</c:formatCode>
                <c:ptCount val="36"/>
                <c:pt idx="0">
                  <c:v>70006.649999999994</c:v>
                </c:pt>
                <c:pt idx="1">
                  <c:v>186093</c:v>
                </c:pt>
                <c:pt idx="2">
                  <c:v>319615</c:v>
                </c:pt>
                <c:pt idx="3">
                  <c:v>359096.55</c:v>
                </c:pt>
                <c:pt idx="4">
                  <c:v>143551</c:v>
                </c:pt>
                <c:pt idx="5">
                  <c:v>114752</c:v>
                </c:pt>
                <c:pt idx="6">
                  <c:v>171877</c:v>
                </c:pt>
                <c:pt idx="7">
                  <c:v>264721</c:v>
                </c:pt>
                <c:pt idx="8">
                  <c:v>188278</c:v>
                </c:pt>
                <c:pt idx="9">
                  <c:v>316300</c:v>
                </c:pt>
                <c:pt idx="10">
                  <c:v>682500</c:v>
                </c:pt>
                <c:pt idx="11">
                  <c:v>271424</c:v>
                </c:pt>
                <c:pt idx="12">
                  <c:v>15000</c:v>
                </c:pt>
                <c:pt idx="13">
                  <c:v>110416.5</c:v>
                </c:pt>
                <c:pt idx="14">
                  <c:v>102893</c:v>
                </c:pt>
                <c:pt idx="15">
                  <c:v>81621</c:v>
                </c:pt>
                <c:pt idx="16">
                  <c:v>50000</c:v>
                </c:pt>
                <c:pt idx="17">
                  <c:v>332500</c:v>
                </c:pt>
                <c:pt idx="18">
                  <c:v>63000</c:v>
                </c:pt>
                <c:pt idx="19">
                  <c:v>150820.60999999999</c:v>
                </c:pt>
                <c:pt idx="20">
                  <c:v>473527</c:v>
                </c:pt>
                <c:pt idx="21">
                  <c:v>5852.17</c:v>
                </c:pt>
                <c:pt idx="22">
                  <c:v>351434</c:v>
                </c:pt>
                <c:pt idx="23">
                  <c:v>154544</c:v>
                </c:pt>
                <c:pt idx="24">
                  <c:v>93442</c:v>
                </c:pt>
                <c:pt idx="25">
                  <c:v>159076</c:v>
                </c:pt>
                <c:pt idx="26">
                  <c:v>175898</c:v>
                </c:pt>
                <c:pt idx="27">
                  <c:v>113212</c:v>
                </c:pt>
                <c:pt idx="28">
                  <c:v>121590</c:v>
                </c:pt>
                <c:pt idx="29">
                  <c:v>89000</c:v>
                </c:pt>
                <c:pt idx="30">
                  <c:v>300000</c:v>
                </c:pt>
                <c:pt idx="31">
                  <c:v>794644</c:v>
                </c:pt>
                <c:pt idx="32">
                  <c:v>57750</c:v>
                </c:pt>
                <c:pt idx="33">
                  <c:v>305311</c:v>
                </c:pt>
                <c:pt idx="34">
                  <c:v>145381.9</c:v>
                </c:pt>
                <c:pt idx="35">
                  <c:v>209575.06800000003</c:v>
                </c:pt>
              </c:numCache>
            </c:numRef>
          </c:xVal>
          <c:yVal>
            <c:numRef>
              <c:f>'Alimentos&amp;Bebidas 2'!$N$238:$N$273</c:f>
              <c:numCache>
                <c:formatCode>_-* #,##0_-;\-* #,##0_-;_-* "-"??_-;_-@_-</c:formatCode>
                <c:ptCount val="36"/>
                <c:pt idx="0">
                  <c:v>3.9746704063114002</c:v>
                </c:pt>
                <c:pt idx="1">
                  <c:v>1.0592553185772706</c:v>
                </c:pt>
                <c:pt idx="2">
                  <c:v>1.8744630884032352</c:v>
                </c:pt>
                <c:pt idx="3">
                  <c:v>1.7995268261671993</c:v>
                </c:pt>
                <c:pt idx="4">
                  <c:v>8.4964925357538448</c:v>
                </c:pt>
                <c:pt idx="5">
                  <c:v>0.95781668293363076</c:v>
                </c:pt>
                <c:pt idx="6">
                  <c:v>2.5033441356318762</c:v>
                </c:pt>
                <c:pt idx="7">
                  <c:v>2.4460388862236089</c:v>
                </c:pt>
                <c:pt idx="8">
                  <c:v>4.016478292737335</c:v>
                </c:pt>
                <c:pt idx="9">
                  <c:v>2.697439140056908</c:v>
                </c:pt>
                <c:pt idx="10">
                  <c:v>7.4732307692307689</c:v>
                </c:pt>
                <c:pt idx="11">
                  <c:v>3.8482538242749351</c:v>
                </c:pt>
                <c:pt idx="12">
                  <c:v>3.3333333333333335</c:v>
                </c:pt>
                <c:pt idx="13">
                  <c:v>1.5046245787540811</c:v>
                </c:pt>
                <c:pt idx="14">
                  <c:v>8.4432761217964298</c:v>
                </c:pt>
                <c:pt idx="15">
                  <c:v>0.80861542985261148</c:v>
                </c:pt>
                <c:pt idx="16">
                  <c:v>0.96599999999999997</c:v>
                </c:pt>
                <c:pt idx="17">
                  <c:v>2.5473684210526315</c:v>
                </c:pt>
                <c:pt idx="18">
                  <c:v>2.7352126984126985</c:v>
                </c:pt>
                <c:pt idx="19">
                  <c:v>2.4138972021131599</c:v>
                </c:pt>
                <c:pt idx="20">
                  <c:v>4.0956024292595776</c:v>
                </c:pt>
                <c:pt idx="21">
                  <c:v>16.316547537067446</c:v>
                </c:pt>
                <c:pt idx="22">
                  <c:v>2.6667023680122015</c:v>
                </c:pt>
                <c:pt idx="23">
                  <c:v>2.1380514934258206</c:v>
                </c:pt>
                <c:pt idx="24">
                  <c:v>2.2366409109394061</c:v>
                </c:pt>
                <c:pt idx="25">
                  <c:v>2.6839125952374965</c:v>
                </c:pt>
                <c:pt idx="26">
                  <c:v>3.0557032484735474</c:v>
                </c:pt>
                <c:pt idx="27">
                  <c:v>3.2007150302088121</c:v>
                </c:pt>
                <c:pt idx="28">
                  <c:v>2.9388601036269431</c:v>
                </c:pt>
                <c:pt idx="29">
                  <c:v>3.2707865168539323</c:v>
                </c:pt>
                <c:pt idx="30">
                  <c:v>2.0957699333333335</c:v>
                </c:pt>
                <c:pt idx="31">
                  <c:v>0.99829135965287608</c:v>
                </c:pt>
                <c:pt idx="32">
                  <c:v>2.8458666666666668</c:v>
                </c:pt>
                <c:pt idx="33">
                  <c:v>2.039842488478961</c:v>
                </c:pt>
                <c:pt idx="34">
                  <c:v>2.7281962885338547</c:v>
                </c:pt>
                <c:pt idx="35" formatCode="_-* #,##0.0_-;\-* #,##0.0_-;_-* &quot;-&quot;??_-;_-@_-">
                  <c:v>3.0752713881199281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33061424"/>
        <c:axId val="2133063600"/>
      </c:scatterChart>
      <c:valAx>
        <c:axId val="21330614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Produção de açúcar (t)</a:t>
                </a:r>
              </a:p>
            </c:rich>
          </c:tx>
          <c:overlay val="0"/>
        </c:title>
        <c:numFmt formatCode="_-* #,##0_-;\-* #,##0_-;_-* &quot;-&quot;??_-;_-@_-" sourceLinked="1"/>
        <c:majorTickMark val="out"/>
        <c:minorTickMark val="none"/>
        <c:tickLblPos val="nextTo"/>
        <c:crossAx val="2133063600"/>
        <c:crosses val="autoZero"/>
        <c:crossBetween val="midCat"/>
      </c:valAx>
      <c:valAx>
        <c:axId val="2133063600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Consumo de bagaço por produção de açúcar equivalente (t bagaço/ t açúcar*)</a:t>
                </a:r>
              </a:p>
            </c:rich>
          </c:tx>
          <c:layout>
            <c:manualLayout>
              <c:xMode val="edge"/>
              <c:yMode val="edge"/>
              <c:x val="3.2468905851329131E-2"/>
              <c:y val="0.13190324182450167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crossAx val="2133061424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0"/>
            </a:pPr>
            <a:r>
              <a:rPr lang="pt-BR" sz="2000"/>
              <a:t>BEN (A&amp;B) </a:t>
            </a:r>
          </a:p>
        </c:rich>
      </c:tx>
      <c:layout>
        <c:manualLayout>
          <c:xMode val="edge"/>
          <c:yMode val="edge"/>
          <c:x val="0.38258924348237389"/>
          <c:y val="0.4957439032550861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9983932116012379"/>
          <c:y val="0.20686487557715963"/>
          <c:w val="0.56686855003339642"/>
          <c:h val="0.64619533605233959"/>
        </c:manualLayout>
      </c:layout>
      <c:doughnutChart>
        <c:varyColors val="1"/>
        <c:ser>
          <c:idx val="0"/>
          <c:order val="0"/>
          <c:dLbls>
            <c:dLbl>
              <c:idx val="0"/>
              <c:layout>
                <c:manualLayout>
                  <c:x val="4.6616028120159893E-2"/>
                  <c:y val="-0.11440243921271219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22810736113816163"/>
                  <c:y val="-5.4477352006053418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5.690808083618523E-3"/>
                  <c:y val="2.7238676003026709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0.16521224599575229"/>
                  <c:y val="-1.6343205601816027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0.11109874516568824"/>
                  <c:y val="-9.2611498410290843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0.14168887899613256"/>
                  <c:y val="-0.17432774089713474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4364653181603186E-2"/>
                  <c:y val="-0.14164132969350271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7.9452435936673994E-3"/>
                  <c:y val="-2.9962543603329381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3.7488847462971722E-2"/>
                  <c:y val="-0.18794686442088429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'Teste BEN - A&amp;B 2'!$A$3:$A$20</c:f>
              <c:strCache>
                <c:ptCount val="18"/>
                <c:pt idx="0">
                  <c:v>Gás Natural</c:v>
                </c:pt>
                <c:pt idx="1">
                  <c:v>Carvão Vapor</c:v>
                </c:pt>
                <c:pt idx="2">
                  <c:v>Carvão Metalúrgico</c:v>
                </c:pt>
                <c:pt idx="3">
                  <c:v>Lenha</c:v>
                </c:pt>
                <c:pt idx="4">
                  <c:v>Produtos da Cana</c:v>
                </c:pt>
                <c:pt idx="5">
                  <c:v>Outras Fontes Primárias</c:v>
                </c:pt>
                <c:pt idx="6">
                  <c:v>Óleo Diesel</c:v>
                </c:pt>
                <c:pt idx="7">
                  <c:v>Óleo Combustível</c:v>
                </c:pt>
                <c:pt idx="8">
                  <c:v>Gasolina</c:v>
                </c:pt>
                <c:pt idx="9">
                  <c:v>GLP</c:v>
                </c:pt>
                <c:pt idx="10">
                  <c:v>Querosene</c:v>
                </c:pt>
                <c:pt idx="11">
                  <c:v>Gases de Processo</c:v>
                </c:pt>
                <c:pt idx="12">
                  <c:v>Coque de Carvão Mineral</c:v>
                </c:pt>
                <c:pt idx="13">
                  <c:v>Eletricidade</c:v>
                </c:pt>
                <c:pt idx="14">
                  <c:v>Carvão vegetal</c:v>
                </c:pt>
                <c:pt idx="15">
                  <c:v>Álcool Etíllico</c:v>
                </c:pt>
                <c:pt idx="16">
                  <c:v>Outras Fontes Secundárias de Petróleo</c:v>
                </c:pt>
                <c:pt idx="17">
                  <c:v>Alcatrão</c:v>
                </c:pt>
              </c:strCache>
            </c:strRef>
          </c:cat>
          <c:val>
            <c:numRef>
              <c:f>'Teste BEN - A&amp;B 2'!$C$3:$C$20</c:f>
              <c:numCache>
                <c:formatCode>0.0%</c:formatCode>
                <c:ptCount val="18"/>
                <c:pt idx="0">
                  <c:v>3.5396597626944054E-2</c:v>
                </c:pt>
                <c:pt idx="1">
                  <c:v>2.1724393490133546E-3</c:v>
                </c:pt>
                <c:pt idx="2">
                  <c:v>0</c:v>
                </c:pt>
                <c:pt idx="3">
                  <c:v>9.134708627681469E-2</c:v>
                </c:pt>
                <c:pt idx="4">
                  <c:v>0.74470201759328902</c:v>
                </c:pt>
                <c:pt idx="5">
                  <c:v>4.2368865148781647E-4</c:v>
                </c:pt>
                <c:pt idx="6">
                  <c:v>1.0304999708859159E-2</c:v>
                </c:pt>
                <c:pt idx="7">
                  <c:v>3.6967241319750314E-3</c:v>
                </c:pt>
                <c:pt idx="8">
                  <c:v>0</c:v>
                </c:pt>
                <c:pt idx="9">
                  <c:v>1.0229093297921219E-2</c:v>
                </c:pt>
                <c:pt idx="10">
                  <c:v>2.6268866377661463E-6</c:v>
                </c:pt>
                <c:pt idx="11">
                  <c:v>0</c:v>
                </c:pt>
                <c:pt idx="12">
                  <c:v>0</c:v>
                </c:pt>
                <c:pt idx="13">
                  <c:v>9.83188816665964E-2</c:v>
                </c:pt>
                <c:pt idx="14">
                  <c:v>0</c:v>
                </c:pt>
                <c:pt idx="15">
                  <c:v>0</c:v>
                </c:pt>
                <c:pt idx="16">
                  <c:v>3.4058448104614001E-3</c:v>
                </c:pt>
                <c:pt idx="17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0"/>
            </a:pPr>
            <a:r>
              <a:rPr lang="pt-BR" sz="2000"/>
              <a:t>Estimativa </a:t>
            </a:r>
          </a:p>
          <a:p>
            <a:pPr>
              <a:defRPr sz="2000"/>
            </a:pPr>
            <a:r>
              <a:rPr lang="pt-BR" sz="2000"/>
              <a:t>(A&amp;B) </a:t>
            </a:r>
          </a:p>
        </c:rich>
      </c:tx>
      <c:layout>
        <c:manualLayout>
          <c:xMode val="edge"/>
          <c:yMode val="edge"/>
          <c:x val="0.40291429553334074"/>
          <c:y val="0.44671428644963806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9983932116012379"/>
          <c:y val="0.20686487557715963"/>
          <c:w val="0.56686855003339642"/>
          <c:h val="0.64619533605233959"/>
        </c:manualLayout>
      </c:layout>
      <c:doughnutChart>
        <c:varyColors val="1"/>
        <c:ser>
          <c:idx val="0"/>
          <c:order val="0"/>
          <c:dLbls>
            <c:dLbl>
              <c:idx val="0"/>
              <c:layout>
                <c:manualLayout>
                  <c:x val="2.0477643834343716E-2"/>
                  <c:y val="-0.1198501744133175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28648883587882706"/>
                  <c:y val="-1.089547040121063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7.2005633442161193E-3"/>
                  <c:y val="-3.5410278803934721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0.1361332079959838"/>
                  <c:y val="-2.7238676003026709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7.9395954838122798E-2"/>
                  <c:y val="-0.1116785716124095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1.4337105711248459E-2"/>
                  <c:y val="-0.1579843208175549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3567498542784848E-3"/>
                  <c:y val="0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'Teste BEN - A&amp;B 2'!$A$3:$A$20</c:f>
              <c:strCache>
                <c:ptCount val="18"/>
                <c:pt idx="0">
                  <c:v>Gás Natural</c:v>
                </c:pt>
                <c:pt idx="1">
                  <c:v>Carvão Vapor</c:v>
                </c:pt>
                <c:pt idx="2">
                  <c:v>Carvão Metalúrgico</c:v>
                </c:pt>
                <c:pt idx="3">
                  <c:v>Lenha</c:v>
                </c:pt>
                <c:pt idx="4">
                  <c:v>Produtos da Cana</c:v>
                </c:pt>
                <c:pt idx="5">
                  <c:v>Outras Fontes Primárias</c:v>
                </c:pt>
                <c:pt idx="6">
                  <c:v>Óleo Diesel</c:v>
                </c:pt>
                <c:pt idx="7">
                  <c:v>Óleo Combustível</c:v>
                </c:pt>
                <c:pt idx="8">
                  <c:v>Gasolina</c:v>
                </c:pt>
                <c:pt idx="9">
                  <c:v>GLP</c:v>
                </c:pt>
                <c:pt idx="10">
                  <c:v>Querosene</c:v>
                </c:pt>
                <c:pt idx="11">
                  <c:v>Gases de Processo</c:v>
                </c:pt>
                <c:pt idx="12">
                  <c:v>Coque de Carvão Mineral</c:v>
                </c:pt>
                <c:pt idx="13">
                  <c:v>Eletricidade</c:v>
                </c:pt>
                <c:pt idx="14">
                  <c:v>Carvão vegetal</c:v>
                </c:pt>
                <c:pt idx="15">
                  <c:v>Álcool Etíllico</c:v>
                </c:pt>
                <c:pt idx="16">
                  <c:v>Outras Fontes Secundárias de Petróleo</c:v>
                </c:pt>
                <c:pt idx="17">
                  <c:v>Alcatrão</c:v>
                </c:pt>
              </c:strCache>
            </c:strRef>
          </c:cat>
          <c:val>
            <c:numRef>
              <c:f>'Teste BEN - A&amp;B 2'!$N$3:$N$20</c:f>
              <c:numCache>
                <c:formatCode>0.0%</c:formatCode>
                <c:ptCount val="18"/>
                <c:pt idx="0">
                  <c:v>1.8362735389829708E-2</c:v>
                </c:pt>
                <c:pt idx="1">
                  <c:v>0</c:v>
                </c:pt>
                <c:pt idx="2">
                  <c:v>0</c:v>
                </c:pt>
                <c:pt idx="3">
                  <c:v>5.1965297932517251E-2</c:v>
                </c:pt>
                <c:pt idx="4">
                  <c:v>0.80903902398555316</c:v>
                </c:pt>
                <c:pt idx="5">
                  <c:v>0</c:v>
                </c:pt>
                <c:pt idx="6">
                  <c:v>0</c:v>
                </c:pt>
                <c:pt idx="7">
                  <c:v>5.7238823743694925E-3</c:v>
                </c:pt>
                <c:pt idx="8">
                  <c:v>0</c:v>
                </c:pt>
                <c:pt idx="9">
                  <c:v>1.1211270270680024E-2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0.10369779004705028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17689</xdr:colOff>
      <xdr:row>236</xdr:row>
      <xdr:rowOff>161925</xdr:rowOff>
    </xdr:from>
    <xdr:to>
      <xdr:col>26</xdr:col>
      <xdr:colOff>62592</xdr:colOff>
      <xdr:row>251</xdr:row>
      <xdr:rowOff>47625</xdr:rowOff>
    </xdr:to>
    <xdr:graphicFrame macro="">
      <xdr:nvGraphicFramePr>
        <xdr:cNvPr id="7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19</xdr:col>
      <xdr:colOff>13608</xdr:colOff>
      <xdr:row>251</xdr:row>
      <xdr:rowOff>114300</xdr:rowOff>
    </xdr:from>
    <xdr:to>
      <xdr:col>26</xdr:col>
      <xdr:colOff>48986</xdr:colOff>
      <xdr:row>266</xdr:row>
      <xdr:rowOff>0</xdr:rowOff>
    </xdr:to>
    <xdr:graphicFrame macro="">
      <xdr:nvGraphicFramePr>
        <xdr:cNvPr id="8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19</xdr:col>
      <xdr:colOff>19051</xdr:colOff>
      <xdr:row>266</xdr:row>
      <xdr:rowOff>28575</xdr:rowOff>
    </xdr:from>
    <xdr:to>
      <xdr:col>26</xdr:col>
      <xdr:colOff>54429</xdr:colOff>
      <xdr:row>276</xdr:row>
      <xdr:rowOff>0</xdr:rowOff>
    </xdr:to>
    <xdr:graphicFrame macro="">
      <xdr:nvGraphicFramePr>
        <xdr:cNvPr id="9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0</xdr:colOff>
      <xdr:row>276</xdr:row>
      <xdr:rowOff>0</xdr:rowOff>
    </xdr:from>
    <xdr:to>
      <xdr:col>26</xdr:col>
      <xdr:colOff>35378</xdr:colOff>
      <xdr:row>281</xdr:row>
      <xdr:rowOff>0</xdr:rowOff>
    </xdr:to>
    <xdr:graphicFrame macro="">
      <xdr:nvGraphicFramePr>
        <xdr:cNvPr id="10" name="Gráfico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20</xdr:col>
      <xdr:colOff>42257</xdr:colOff>
      <xdr:row>277</xdr:row>
      <xdr:rowOff>0</xdr:rowOff>
    </xdr:from>
    <xdr:to>
      <xdr:col>24</xdr:col>
      <xdr:colOff>116718</xdr:colOff>
      <xdr:row>279</xdr:row>
      <xdr:rowOff>0</xdr:rowOff>
    </xdr:to>
    <xdr:sp macro="" textlink="">
      <xdr:nvSpPr>
        <xdr:cNvPr id="12" name="Forma livre 11"/>
        <xdr:cNvSpPr/>
      </xdr:nvSpPr>
      <xdr:spPr>
        <a:xfrm>
          <a:off x="16491932" y="55017864"/>
          <a:ext cx="2512861" cy="1044393"/>
        </a:xfrm>
        <a:custGeom>
          <a:avLst/>
          <a:gdLst>
            <a:gd name="connsiteX0" fmla="*/ 72043 w 2512861"/>
            <a:gd name="connsiteY0" fmla="*/ 84261 h 1044393"/>
            <a:gd name="connsiteX1" fmla="*/ 72043 w 2512861"/>
            <a:gd name="connsiteY1" fmla="*/ 684336 h 1044393"/>
            <a:gd name="connsiteX2" fmla="*/ 662593 w 2512861"/>
            <a:gd name="connsiteY2" fmla="*/ 998661 h 1044393"/>
            <a:gd name="connsiteX3" fmla="*/ 2253268 w 2512861"/>
            <a:gd name="connsiteY3" fmla="*/ 1017711 h 1044393"/>
            <a:gd name="connsiteX4" fmla="*/ 2348518 w 2512861"/>
            <a:gd name="connsiteY4" fmla="*/ 760536 h 1044393"/>
            <a:gd name="connsiteX5" fmla="*/ 634018 w 2512861"/>
            <a:gd name="connsiteY5" fmla="*/ 74736 h 1044393"/>
            <a:gd name="connsiteX6" fmla="*/ 72043 w 2512861"/>
            <a:gd name="connsiteY6" fmla="*/ 84261 h 1044393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</a:cxnLst>
          <a:rect l="l" t="t" r="r" b="b"/>
          <a:pathLst>
            <a:path w="2512861" h="1044393">
              <a:moveTo>
                <a:pt x="72043" y="84261"/>
              </a:moveTo>
              <a:cubicBezTo>
                <a:pt x="-21619" y="185861"/>
                <a:pt x="-26382" y="531936"/>
                <a:pt x="72043" y="684336"/>
              </a:cubicBezTo>
              <a:cubicBezTo>
                <a:pt x="170468" y="836736"/>
                <a:pt x="299056" y="943099"/>
                <a:pt x="662593" y="998661"/>
              </a:cubicBezTo>
              <a:cubicBezTo>
                <a:pt x="1026131" y="1054224"/>
                <a:pt x="1972281" y="1057399"/>
                <a:pt x="2253268" y="1017711"/>
              </a:cubicBezTo>
              <a:cubicBezTo>
                <a:pt x="2534256" y="978024"/>
                <a:pt x="2618393" y="917699"/>
                <a:pt x="2348518" y="760536"/>
              </a:cubicBezTo>
              <a:cubicBezTo>
                <a:pt x="2078643" y="603373"/>
                <a:pt x="1013431" y="184274"/>
                <a:pt x="634018" y="74736"/>
              </a:cubicBezTo>
              <a:cubicBezTo>
                <a:pt x="254606" y="-34802"/>
                <a:pt x="165705" y="-17339"/>
                <a:pt x="72043" y="84261"/>
              </a:cubicBezTo>
              <a:close/>
            </a:path>
          </a:pathLst>
        </a:cu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22</xdr:row>
      <xdr:rowOff>109537</xdr:rowOff>
    </xdr:from>
    <xdr:to>
      <xdr:col>6</xdr:col>
      <xdr:colOff>28575</xdr:colOff>
      <xdr:row>47</xdr:row>
      <xdr:rowOff>9525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57150</xdr:colOff>
      <xdr:row>22</xdr:row>
      <xdr:rowOff>104775</xdr:rowOff>
    </xdr:from>
    <xdr:to>
      <xdr:col>17</xdr:col>
      <xdr:colOff>438150</xdr:colOff>
      <xdr:row>47</xdr:row>
      <xdr:rowOff>4763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BK270"/>
  <sheetViews>
    <sheetView showGridLines="0" tabSelected="1" zoomScaleNormal="100" workbookViewId="0"/>
  </sheetViews>
  <sheetFormatPr defaultColWidth="9.140625" defaultRowHeight="15" x14ac:dyDescent="0.25"/>
  <cols>
    <col min="1" max="1" width="23.7109375" style="177" customWidth="1"/>
    <col min="2" max="4" width="9.140625" style="177"/>
    <col min="5" max="10" width="9.140625" style="177" customWidth="1"/>
    <col min="11" max="11" width="23.7109375" style="177" customWidth="1"/>
    <col min="12" max="19" width="9.140625" style="177" customWidth="1"/>
    <col min="20" max="20" width="23.7109375" style="177" customWidth="1"/>
    <col min="21" max="23" width="9.140625" style="177"/>
    <col min="24" max="24" width="9.140625" style="177" customWidth="1"/>
    <col min="25" max="27" width="9.140625" style="177"/>
    <col min="28" max="28" width="23.7109375" style="177" customWidth="1"/>
    <col min="29" max="31" width="9.140625" style="177"/>
    <col min="32" max="32" width="9.140625" style="177" customWidth="1"/>
    <col min="33" max="35" width="9.140625" style="177"/>
    <col min="36" max="36" width="23.7109375" style="177" customWidth="1"/>
    <col min="37" max="39" width="9.140625" style="177"/>
    <col min="40" max="40" width="9.140625" style="177" customWidth="1"/>
    <col min="41" max="45" width="9.140625" style="177"/>
    <col min="46" max="46" width="23.7109375" style="177" customWidth="1"/>
    <col min="47" max="49" width="9.140625" style="177"/>
    <col min="50" max="50" width="9.140625" style="177" customWidth="1"/>
    <col min="51" max="16384" width="9.140625" style="177"/>
  </cols>
  <sheetData>
    <row r="1" spans="1:54" x14ac:dyDescent="0.25">
      <c r="A1" s="1" t="s">
        <v>115</v>
      </c>
    </row>
    <row r="2" spans="1:54" x14ac:dyDescent="0.25">
      <c r="A2" s="232" t="s">
        <v>0</v>
      </c>
      <c r="B2" s="232"/>
      <c r="C2" s="232"/>
      <c r="D2" s="232"/>
      <c r="E2" s="232"/>
      <c r="F2" s="232"/>
      <c r="G2" s="232"/>
      <c r="H2" s="232"/>
      <c r="I2" s="232"/>
      <c r="J2" s="78" t="s">
        <v>1</v>
      </c>
      <c r="K2" s="79">
        <v>2016</v>
      </c>
      <c r="L2" s="178"/>
      <c r="M2" s="178"/>
      <c r="N2" s="178"/>
      <c r="O2" s="178"/>
      <c r="P2" s="178"/>
      <c r="Q2" s="178"/>
      <c r="R2" s="178"/>
      <c r="S2" s="179"/>
      <c r="T2" s="180"/>
      <c r="U2" s="178"/>
      <c r="V2" s="178"/>
      <c r="W2" s="178"/>
      <c r="X2" s="178"/>
      <c r="Y2" s="178"/>
      <c r="Z2" s="178"/>
      <c r="AA2" s="178"/>
      <c r="AB2" s="178"/>
      <c r="AC2" s="178"/>
      <c r="AD2" s="178"/>
      <c r="AE2" s="178"/>
      <c r="AF2" s="178"/>
      <c r="AG2" s="178"/>
      <c r="AH2" s="178"/>
      <c r="AI2" s="178"/>
      <c r="AJ2" s="180"/>
      <c r="AK2" s="178"/>
      <c r="AL2" s="178"/>
      <c r="AM2" s="178"/>
      <c r="AN2" s="178"/>
      <c r="AO2" s="178"/>
      <c r="AP2" s="178"/>
      <c r="AQ2" s="178"/>
      <c r="AR2" s="178"/>
      <c r="AS2" s="178"/>
      <c r="AT2" s="180"/>
      <c r="AU2" s="180"/>
      <c r="AV2" s="180"/>
      <c r="AW2" s="180"/>
      <c r="AX2" s="180"/>
      <c r="AY2" s="180"/>
      <c r="AZ2" s="180"/>
      <c r="BA2" s="180"/>
      <c r="BB2" s="180"/>
    </row>
    <row r="3" spans="1:54" x14ac:dyDescent="0.25">
      <c r="A3" s="227" t="s">
        <v>115</v>
      </c>
      <c r="B3" s="228"/>
      <c r="C3" s="228"/>
      <c r="D3" s="228"/>
      <c r="E3" s="228"/>
      <c r="F3" s="228"/>
      <c r="G3" s="228"/>
      <c r="H3" s="228"/>
      <c r="I3" s="228"/>
      <c r="J3" s="231"/>
      <c r="K3" s="227" t="str">
        <f>A3</f>
        <v>AÇÚCAR</v>
      </c>
      <c r="L3" s="233"/>
      <c r="M3" s="233"/>
      <c r="N3" s="233"/>
      <c r="O3" s="233"/>
      <c r="P3" s="233"/>
      <c r="Q3" s="233"/>
      <c r="R3" s="233"/>
      <c r="S3" s="234"/>
      <c r="T3" s="229" t="str">
        <f>K3</f>
        <v>AÇÚCAR</v>
      </c>
      <c r="U3" s="230"/>
      <c r="V3" s="230"/>
      <c r="W3" s="230"/>
      <c r="X3" s="230"/>
      <c r="Y3" s="230"/>
      <c r="Z3" s="230"/>
      <c r="AA3" s="230"/>
      <c r="AB3" s="229" t="str">
        <f>T3</f>
        <v>AÇÚCAR</v>
      </c>
      <c r="AC3" s="230"/>
      <c r="AD3" s="230"/>
      <c r="AE3" s="230"/>
      <c r="AF3" s="230"/>
      <c r="AG3" s="230"/>
      <c r="AH3" s="230"/>
      <c r="AI3" s="235"/>
      <c r="AJ3" s="229" t="str">
        <f>AB3</f>
        <v>AÇÚCAR</v>
      </c>
      <c r="AK3" s="230"/>
      <c r="AL3" s="230"/>
      <c r="AM3" s="230"/>
      <c r="AN3" s="230"/>
      <c r="AO3" s="230"/>
      <c r="AP3" s="230"/>
      <c r="AQ3" s="230"/>
      <c r="AR3" s="230"/>
      <c r="AS3" s="230"/>
      <c r="AT3" s="229" t="str">
        <f>AJ3</f>
        <v>AÇÚCAR</v>
      </c>
      <c r="AU3" s="230"/>
      <c r="AV3" s="230"/>
      <c r="AW3" s="230"/>
      <c r="AX3" s="230"/>
      <c r="AY3" s="230"/>
      <c r="AZ3" s="230"/>
      <c r="BA3" s="230"/>
      <c r="BB3" s="230"/>
    </row>
    <row r="4" spans="1:54" x14ac:dyDescent="0.25">
      <c r="A4" s="191" t="s">
        <v>2</v>
      </c>
      <c r="B4" s="60" t="s">
        <v>3</v>
      </c>
      <c r="C4" s="214" t="s">
        <v>4</v>
      </c>
      <c r="D4" s="215"/>
      <c r="E4" s="215"/>
      <c r="F4" s="215"/>
      <c r="G4" s="215"/>
      <c r="H4" s="215"/>
      <c r="I4" s="215"/>
      <c r="J4" s="216"/>
      <c r="K4" s="191" t="s">
        <v>2</v>
      </c>
      <c r="L4" s="214" t="s">
        <v>5</v>
      </c>
      <c r="M4" s="215"/>
      <c r="N4" s="215"/>
      <c r="O4" s="215"/>
      <c r="P4" s="215"/>
      <c r="Q4" s="215"/>
      <c r="R4" s="215"/>
      <c r="S4" s="216"/>
      <c r="T4" s="191" t="s">
        <v>2</v>
      </c>
      <c r="U4" s="214" t="s">
        <v>6</v>
      </c>
      <c r="V4" s="215"/>
      <c r="W4" s="215"/>
      <c r="X4" s="215"/>
      <c r="Y4" s="215"/>
      <c r="Z4" s="215"/>
      <c r="AA4" s="216"/>
      <c r="AB4" s="191" t="s">
        <v>2</v>
      </c>
      <c r="AC4" s="214" t="s">
        <v>7</v>
      </c>
      <c r="AD4" s="215"/>
      <c r="AE4" s="215"/>
      <c r="AF4" s="215"/>
      <c r="AG4" s="215"/>
      <c r="AH4" s="215"/>
      <c r="AI4" s="216"/>
      <c r="AJ4" s="191" t="s">
        <v>2</v>
      </c>
      <c r="AK4" s="214" t="s">
        <v>8</v>
      </c>
      <c r="AL4" s="215"/>
      <c r="AM4" s="215"/>
      <c r="AN4" s="215"/>
      <c r="AO4" s="215"/>
      <c r="AP4" s="215"/>
      <c r="AQ4" s="215"/>
      <c r="AR4" s="216"/>
      <c r="AS4" s="75" t="s">
        <v>9</v>
      </c>
      <c r="AT4" s="191" t="s">
        <v>2</v>
      </c>
      <c r="AU4" s="214" t="s">
        <v>10</v>
      </c>
      <c r="AV4" s="215"/>
      <c r="AW4" s="215"/>
      <c r="AX4" s="215"/>
      <c r="AY4" s="215"/>
      <c r="AZ4" s="215"/>
      <c r="BA4" s="215"/>
      <c r="BB4" s="216"/>
    </row>
    <row r="5" spans="1:54" x14ac:dyDescent="0.25">
      <c r="A5" s="181"/>
      <c r="B5" s="182" t="s">
        <v>11</v>
      </c>
      <c r="C5" s="183" t="s">
        <v>12</v>
      </c>
      <c r="D5" s="183" t="s">
        <v>13</v>
      </c>
      <c r="E5" s="183" t="s">
        <v>14</v>
      </c>
      <c r="F5" s="183" t="s">
        <v>15</v>
      </c>
      <c r="G5" s="184" t="s">
        <v>16</v>
      </c>
      <c r="H5" s="183" t="s">
        <v>17</v>
      </c>
      <c r="I5" s="183" t="s">
        <v>18</v>
      </c>
      <c r="J5" s="185" t="s">
        <v>19</v>
      </c>
      <c r="K5" s="181"/>
      <c r="L5" s="183" t="s">
        <v>12</v>
      </c>
      <c r="M5" s="183" t="s">
        <v>13</v>
      </c>
      <c r="N5" s="183" t="s">
        <v>14</v>
      </c>
      <c r="O5" s="183" t="s">
        <v>15</v>
      </c>
      <c r="P5" s="184" t="s">
        <v>16</v>
      </c>
      <c r="Q5" s="183" t="s">
        <v>17</v>
      </c>
      <c r="R5" s="183" t="s">
        <v>18</v>
      </c>
      <c r="S5" s="182" t="s">
        <v>19</v>
      </c>
      <c r="T5" s="181"/>
      <c r="U5" s="183" t="s">
        <v>12</v>
      </c>
      <c r="V5" s="183" t="s">
        <v>13</v>
      </c>
      <c r="W5" s="183" t="s">
        <v>14</v>
      </c>
      <c r="X5" s="183" t="s">
        <v>15</v>
      </c>
      <c r="Y5" s="184" t="s">
        <v>16</v>
      </c>
      <c r="Z5" s="183" t="s">
        <v>17</v>
      </c>
      <c r="AA5" s="183" t="s">
        <v>18</v>
      </c>
      <c r="AB5" s="181"/>
      <c r="AC5" s="183" t="s">
        <v>12</v>
      </c>
      <c r="AD5" s="183" t="s">
        <v>13</v>
      </c>
      <c r="AE5" s="183" t="s">
        <v>14</v>
      </c>
      <c r="AF5" s="183" t="s">
        <v>15</v>
      </c>
      <c r="AG5" s="184" t="s">
        <v>16</v>
      </c>
      <c r="AH5" s="183" t="s">
        <v>17</v>
      </c>
      <c r="AI5" s="185" t="s">
        <v>18</v>
      </c>
      <c r="AJ5" s="181"/>
      <c r="AK5" s="183" t="s">
        <v>12</v>
      </c>
      <c r="AL5" s="183" t="s">
        <v>13</v>
      </c>
      <c r="AM5" s="183" t="s">
        <v>14</v>
      </c>
      <c r="AN5" s="183" t="s">
        <v>15</v>
      </c>
      <c r="AO5" s="184" t="s">
        <v>16</v>
      </c>
      <c r="AP5" s="183" t="s">
        <v>17</v>
      </c>
      <c r="AQ5" s="183" t="s">
        <v>18</v>
      </c>
      <c r="AR5" s="76" t="s">
        <v>19</v>
      </c>
      <c r="AS5" s="76" t="s">
        <v>11</v>
      </c>
      <c r="AT5" s="181"/>
      <c r="AU5" s="183" t="s">
        <v>12</v>
      </c>
      <c r="AV5" s="183" t="s">
        <v>13</v>
      </c>
      <c r="AW5" s="183" t="s">
        <v>14</v>
      </c>
      <c r="AX5" s="183" t="s">
        <v>15</v>
      </c>
      <c r="AY5" s="184" t="s">
        <v>16</v>
      </c>
      <c r="AZ5" s="183" t="s">
        <v>17</v>
      </c>
      <c r="BA5" s="183" t="s">
        <v>18</v>
      </c>
      <c r="BB5" s="76" t="s">
        <v>19</v>
      </c>
    </row>
    <row r="6" spans="1:54" x14ac:dyDescent="0.25">
      <c r="A6" s="181" t="s">
        <v>20</v>
      </c>
      <c r="B6" s="205"/>
      <c r="C6" s="80">
        <v>0</v>
      </c>
      <c r="D6" s="80">
        <v>0</v>
      </c>
      <c r="E6" s="80">
        <v>0</v>
      </c>
      <c r="F6" s="80">
        <v>0</v>
      </c>
      <c r="G6" s="80">
        <v>0</v>
      </c>
      <c r="H6" s="80">
        <v>0</v>
      </c>
      <c r="I6" s="80">
        <v>0</v>
      </c>
      <c r="J6" s="81">
        <f t="shared" ref="J6:J23" si="0">SUM(C6:I6)</f>
        <v>0</v>
      </c>
      <c r="K6" s="181" t="s">
        <v>20</v>
      </c>
      <c r="L6" s="186">
        <f t="shared" ref="L6:R23" si="1">C6*$B6</f>
        <v>0</v>
      </c>
      <c r="M6" s="186">
        <f t="shared" si="1"/>
        <v>0</v>
      </c>
      <c r="N6" s="186">
        <f t="shared" si="1"/>
        <v>0</v>
      </c>
      <c r="O6" s="186">
        <f t="shared" si="1"/>
        <v>0</v>
      </c>
      <c r="P6" s="186">
        <f t="shared" si="1"/>
        <v>0</v>
      </c>
      <c r="Q6" s="186">
        <f t="shared" si="1"/>
        <v>0</v>
      </c>
      <c r="R6" s="186">
        <f t="shared" si="1"/>
        <v>0</v>
      </c>
      <c r="S6" s="74">
        <f t="shared" ref="S6:S19" si="2">SUM(L6:R6)</f>
        <v>0</v>
      </c>
      <c r="T6" s="181" t="s">
        <v>20</v>
      </c>
      <c r="U6" s="80">
        <v>0</v>
      </c>
      <c r="V6" s="80">
        <v>0</v>
      </c>
      <c r="W6" s="80">
        <v>0</v>
      </c>
      <c r="X6" s="80">
        <v>0</v>
      </c>
      <c r="Y6" s="80">
        <v>0</v>
      </c>
      <c r="Z6" s="80">
        <v>0</v>
      </c>
      <c r="AA6" s="80">
        <v>0</v>
      </c>
      <c r="AB6" s="181" t="s">
        <v>20</v>
      </c>
      <c r="AC6" s="80">
        <v>0</v>
      </c>
      <c r="AD6" s="80">
        <v>0</v>
      </c>
      <c r="AE6" s="80">
        <v>0</v>
      </c>
      <c r="AF6" s="80">
        <v>0</v>
      </c>
      <c r="AG6" s="80">
        <v>0</v>
      </c>
      <c r="AH6" s="80">
        <v>0</v>
      </c>
      <c r="AI6" s="80">
        <v>0</v>
      </c>
      <c r="AJ6" s="181" t="s">
        <v>20</v>
      </c>
      <c r="AK6" s="186">
        <f t="shared" ref="AK6:AQ23" si="3">IFERROR(U6*L6,0)</f>
        <v>0</v>
      </c>
      <c r="AL6" s="186">
        <f t="shared" si="3"/>
        <v>0</v>
      </c>
      <c r="AM6" s="186">
        <f t="shared" si="3"/>
        <v>0</v>
      </c>
      <c r="AN6" s="186">
        <f t="shared" si="3"/>
        <v>0</v>
      </c>
      <c r="AO6" s="186">
        <f t="shared" si="3"/>
        <v>0</v>
      </c>
      <c r="AP6" s="186">
        <f t="shared" si="3"/>
        <v>0</v>
      </c>
      <c r="AQ6" s="186">
        <f t="shared" si="3"/>
        <v>0</v>
      </c>
      <c r="AR6" s="74">
        <f t="shared" ref="AR6" si="4">SUM(AK6:AQ6)</f>
        <v>0</v>
      </c>
      <c r="AS6" s="74">
        <f t="shared" ref="AS6:AS23" si="5">S6-AR6</f>
        <v>0</v>
      </c>
      <c r="AT6" s="181" t="s">
        <v>20</v>
      </c>
      <c r="AU6" s="186">
        <f>IFERROR(L6*(1-U6/(AC6)),0)</f>
        <v>0</v>
      </c>
      <c r="AV6" s="186">
        <f t="shared" ref="AV6:BA23" si="6">IFERROR(M6*(1-V6/(AD6)),0)</f>
        <v>0</v>
      </c>
      <c r="AW6" s="186">
        <f t="shared" si="6"/>
        <v>0</v>
      </c>
      <c r="AX6" s="186">
        <f t="shared" si="6"/>
        <v>0</v>
      </c>
      <c r="AY6" s="186">
        <f t="shared" si="6"/>
        <v>0</v>
      </c>
      <c r="AZ6" s="186">
        <f t="shared" si="6"/>
        <v>0</v>
      </c>
      <c r="BA6" s="186">
        <f t="shared" si="6"/>
        <v>0</v>
      </c>
      <c r="BB6" s="74">
        <f t="shared" ref="BB6:BB23" si="7">SUM(AU6:BA6)</f>
        <v>0</v>
      </c>
    </row>
    <row r="7" spans="1:54" x14ac:dyDescent="0.25">
      <c r="A7" s="181" t="s">
        <v>21</v>
      </c>
      <c r="B7" s="205"/>
      <c r="C7" s="80">
        <v>0</v>
      </c>
      <c r="D7" s="80">
        <v>0</v>
      </c>
      <c r="E7" s="80">
        <v>0</v>
      </c>
      <c r="F7" s="80">
        <v>0</v>
      </c>
      <c r="G7" s="80">
        <v>0</v>
      </c>
      <c r="H7" s="80">
        <v>0</v>
      </c>
      <c r="I7" s="80">
        <v>0</v>
      </c>
      <c r="J7" s="81">
        <f t="shared" si="0"/>
        <v>0</v>
      </c>
      <c r="K7" s="181" t="s">
        <v>21</v>
      </c>
      <c r="L7" s="186">
        <f t="shared" si="1"/>
        <v>0</v>
      </c>
      <c r="M7" s="186">
        <f t="shared" si="1"/>
        <v>0</v>
      </c>
      <c r="N7" s="186">
        <f t="shared" si="1"/>
        <v>0</v>
      </c>
      <c r="O7" s="186">
        <f t="shared" si="1"/>
        <v>0</v>
      </c>
      <c r="P7" s="186">
        <f t="shared" si="1"/>
        <v>0</v>
      </c>
      <c r="Q7" s="186">
        <f t="shared" si="1"/>
        <v>0</v>
      </c>
      <c r="R7" s="186">
        <f t="shared" si="1"/>
        <v>0</v>
      </c>
      <c r="S7" s="74">
        <f t="shared" si="2"/>
        <v>0</v>
      </c>
      <c r="T7" s="181" t="s">
        <v>21</v>
      </c>
      <c r="U7" s="80">
        <v>0</v>
      </c>
      <c r="V7" s="80">
        <v>0</v>
      </c>
      <c r="W7" s="80">
        <v>0</v>
      </c>
      <c r="X7" s="80">
        <v>0</v>
      </c>
      <c r="Y7" s="80">
        <v>0</v>
      </c>
      <c r="Z7" s="80">
        <v>0</v>
      </c>
      <c r="AA7" s="80">
        <v>0</v>
      </c>
      <c r="AB7" s="181" t="s">
        <v>21</v>
      </c>
      <c r="AC7" s="80">
        <v>0</v>
      </c>
      <c r="AD7" s="80">
        <v>0</v>
      </c>
      <c r="AE7" s="80">
        <v>0</v>
      </c>
      <c r="AF7" s="80">
        <v>0</v>
      </c>
      <c r="AG7" s="80">
        <v>0</v>
      </c>
      <c r="AH7" s="80">
        <v>0</v>
      </c>
      <c r="AI7" s="80">
        <v>0</v>
      </c>
      <c r="AJ7" s="181" t="s">
        <v>21</v>
      </c>
      <c r="AK7" s="186">
        <f t="shared" si="3"/>
        <v>0</v>
      </c>
      <c r="AL7" s="186">
        <f t="shared" si="3"/>
        <v>0</v>
      </c>
      <c r="AM7" s="186">
        <f t="shared" si="3"/>
        <v>0</v>
      </c>
      <c r="AN7" s="186">
        <f t="shared" si="3"/>
        <v>0</v>
      </c>
      <c r="AO7" s="186">
        <f t="shared" si="3"/>
        <v>0</v>
      </c>
      <c r="AP7" s="186">
        <f t="shared" si="3"/>
        <v>0</v>
      </c>
      <c r="AQ7" s="186">
        <f t="shared" si="3"/>
        <v>0</v>
      </c>
      <c r="AR7" s="74">
        <f t="shared" ref="AR7:AR23" si="8">SUM(AK7:AQ7)</f>
        <v>0</v>
      </c>
      <c r="AS7" s="74">
        <f t="shared" si="5"/>
        <v>0</v>
      </c>
      <c r="AT7" s="181" t="s">
        <v>21</v>
      </c>
      <c r="AU7" s="186">
        <f t="shared" ref="AU7:AU23" si="9">IFERROR(L7*(1-U7/(AC7)),0)</f>
        <v>0</v>
      </c>
      <c r="AV7" s="186">
        <f t="shared" si="6"/>
        <v>0</v>
      </c>
      <c r="AW7" s="186">
        <f t="shared" si="6"/>
        <v>0</v>
      </c>
      <c r="AX7" s="186">
        <f t="shared" si="6"/>
        <v>0</v>
      </c>
      <c r="AY7" s="186">
        <f t="shared" si="6"/>
        <v>0</v>
      </c>
      <c r="AZ7" s="186">
        <f t="shared" si="6"/>
        <v>0</v>
      </c>
      <c r="BA7" s="186">
        <f t="shared" si="6"/>
        <v>0</v>
      </c>
      <c r="BB7" s="74">
        <f t="shared" si="7"/>
        <v>0</v>
      </c>
    </row>
    <row r="8" spans="1:54" x14ac:dyDescent="0.25">
      <c r="A8" s="181" t="s">
        <v>22</v>
      </c>
      <c r="B8" s="205"/>
      <c r="C8" s="80">
        <v>0</v>
      </c>
      <c r="D8" s="80">
        <v>0</v>
      </c>
      <c r="E8" s="80">
        <v>0</v>
      </c>
      <c r="F8" s="80">
        <v>0</v>
      </c>
      <c r="G8" s="80">
        <v>0</v>
      </c>
      <c r="H8" s="80">
        <v>0</v>
      </c>
      <c r="I8" s="80">
        <v>0</v>
      </c>
      <c r="J8" s="81">
        <f t="shared" si="0"/>
        <v>0</v>
      </c>
      <c r="K8" s="181" t="s">
        <v>22</v>
      </c>
      <c r="L8" s="186">
        <f t="shared" si="1"/>
        <v>0</v>
      </c>
      <c r="M8" s="186">
        <f t="shared" si="1"/>
        <v>0</v>
      </c>
      <c r="N8" s="186">
        <f t="shared" si="1"/>
        <v>0</v>
      </c>
      <c r="O8" s="186">
        <f t="shared" si="1"/>
        <v>0</v>
      </c>
      <c r="P8" s="186">
        <f t="shared" si="1"/>
        <v>0</v>
      </c>
      <c r="Q8" s="186">
        <f t="shared" si="1"/>
        <v>0</v>
      </c>
      <c r="R8" s="186">
        <f t="shared" si="1"/>
        <v>0</v>
      </c>
      <c r="S8" s="74">
        <f t="shared" si="2"/>
        <v>0</v>
      </c>
      <c r="T8" s="181" t="s">
        <v>22</v>
      </c>
      <c r="U8" s="80">
        <v>0</v>
      </c>
      <c r="V8" s="80">
        <v>0</v>
      </c>
      <c r="W8" s="80">
        <v>0</v>
      </c>
      <c r="X8" s="80">
        <v>0</v>
      </c>
      <c r="Y8" s="80">
        <v>0</v>
      </c>
      <c r="Z8" s="80">
        <v>0</v>
      </c>
      <c r="AA8" s="80">
        <v>0</v>
      </c>
      <c r="AB8" s="181" t="s">
        <v>22</v>
      </c>
      <c r="AC8" s="80">
        <v>0</v>
      </c>
      <c r="AD8" s="80">
        <v>0</v>
      </c>
      <c r="AE8" s="80">
        <v>0</v>
      </c>
      <c r="AF8" s="80">
        <v>0</v>
      </c>
      <c r="AG8" s="80">
        <v>0</v>
      </c>
      <c r="AH8" s="80">
        <v>0</v>
      </c>
      <c r="AI8" s="80">
        <v>0</v>
      </c>
      <c r="AJ8" s="181" t="s">
        <v>22</v>
      </c>
      <c r="AK8" s="186">
        <f t="shared" si="3"/>
        <v>0</v>
      </c>
      <c r="AL8" s="186">
        <f t="shared" si="3"/>
        <v>0</v>
      </c>
      <c r="AM8" s="186">
        <f t="shared" si="3"/>
        <v>0</v>
      </c>
      <c r="AN8" s="186">
        <f t="shared" si="3"/>
        <v>0</v>
      </c>
      <c r="AO8" s="186">
        <f t="shared" si="3"/>
        <v>0</v>
      </c>
      <c r="AP8" s="186">
        <f t="shared" si="3"/>
        <v>0</v>
      </c>
      <c r="AQ8" s="186">
        <f t="shared" si="3"/>
        <v>0</v>
      </c>
      <c r="AR8" s="74">
        <f t="shared" si="8"/>
        <v>0</v>
      </c>
      <c r="AS8" s="74">
        <f t="shared" si="5"/>
        <v>0</v>
      </c>
      <c r="AT8" s="181" t="s">
        <v>22</v>
      </c>
      <c r="AU8" s="186">
        <f t="shared" si="9"/>
        <v>0</v>
      </c>
      <c r="AV8" s="186">
        <f t="shared" si="6"/>
        <v>0</v>
      </c>
      <c r="AW8" s="186">
        <f t="shared" si="6"/>
        <v>0</v>
      </c>
      <c r="AX8" s="186">
        <f t="shared" si="6"/>
        <v>0</v>
      </c>
      <c r="AY8" s="186">
        <f t="shared" si="6"/>
        <v>0</v>
      </c>
      <c r="AZ8" s="186">
        <f t="shared" si="6"/>
        <v>0</v>
      </c>
      <c r="BA8" s="186">
        <f t="shared" si="6"/>
        <v>0</v>
      </c>
      <c r="BB8" s="74">
        <f t="shared" si="7"/>
        <v>0</v>
      </c>
    </row>
    <row r="9" spans="1:54" x14ac:dyDescent="0.25">
      <c r="A9" s="181" t="s">
        <v>23</v>
      </c>
      <c r="B9" s="205"/>
      <c r="C9" s="80">
        <v>0</v>
      </c>
      <c r="D9" s="80">
        <v>0</v>
      </c>
      <c r="E9" s="80">
        <v>0</v>
      </c>
      <c r="F9" s="80">
        <v>0</v>
      </c>
      <c r="G9" s="80">
        <v>0</v>
      </c>
      <c r="H9" s="80">
        <v>0</v>
      </c>
      <c r="I9" s="80">
        <v>0</v>
      </c>
      <c r="J9" s="81">
        <f t="shared" si="0"/>
        <v>0</v>
      </c>
      <c r="K9" s="181" t="s">
        <v>23</v>
      </c>
      <c r="L9" s="186">
        <f t="shared" si="1"/>
        <v>0</v>
      </c>
      <c r="M9" s="186">
        <f t="shared" si="1"/>
        <v>0</v>
      </c>
      <c r="N9" s="186">
        <f t="shared" si="1"/>
        <v>0</v>
      </c>
      <c r="O9" s="186">
        <f t="shared" si="1"/>
        <v>0</v>
      </c>
      <c r="P9" s="186">
        <f t="shared" si="1"/>
        <v>0</v>
      </c>
      <c r="Q9" s="186">
        <f t="shared" si="1"/>
        <v>0</v>
      </c>
      <c r="R9" s="186">
        <f t="shared" si="1"/>
        <v>0</v>
      </c>
      <c r="S9" s="74">
        <f t="shared" si="2"/>
        <v>0</v>
      </c>
      <c r="T9" s="181" t="s">
        <v>23</v>
      </c>
      <c r="U9" s="80">
        <v>0</v>
      </c>
      <c r="V9" s="80">
        <v>0</v>
      </c>
      <c r="W9" s="80">
        <v>0</v>
      </c>
      <c r="X9" s="80">
        <v>0</v>
      </c>
      <c r="Y9" s="80">
        <v>0</v>
      </c>
      <c r="Z9" s="80">
        <v>0</v>
      </c>
      <c r="AA9" s="80">
        <v>0</v>
      </c>
      <c r="AB9" s="181" t="s">
        <v>23</v>
      </c>
      <c r="AC9" s="80">
        <v>0</v>
      </c>
      <c r="AD9" s="80">
        <v>0</v>
      </c>
      <c r="AE9" s="80">
        <v>0</v>
      </c>
      <c r="AF9" s="80">
        <v>0</v>
      </c>
      <c r="AG9" s="80">
        <v>0</v>
      </c>
      <c r="AH9" s="80">
        <v>0</v>
      </c>
      <c r="AI9" s="80">
        <v>0</v>
      </c>
      <c r="AJ9" s="181" t="s">
        <v>23</v>
      </c>
      <c r="AK9" s="186">
        <f t="shared" si="3"/>
        <v>0</v>
      </c>
      <c r="AL9" s="186">
        <f t="shared" si="3"/>
        <v>0</v>
      </c>
      <c r="AM9" s="186">
        <f t="shared" si="3"/>
        <v>0</v>
      </c>
      <c r="AN9" s="186">
        <f t="shared" si="3"/>
        <v>0</v>
      </c>
      <c r="AO9" s="186">
        <f t="shared" si="3"/>
        <v>0</v>
      </c>
      <c r="AP9" s="186">
        <f t="shared" si="3"/>
        <v>0</v>
      </c>
      <c r="AQ9" s="186">
        <f t="shared" si="3"/>
        <v>0</v>
      </c>
      <c r="AR9" s="74">
        <f t="shared" si="8"/>
        <v>0</v>
      </c>
      <c r="AS9" s="74">
        <f t="shared" si="5"/>
        <v>0</v>
      </c>
      <c r="AT9" s="181" t="s">
        <v>23</v>
      </c>
      <c r="AU9" s="186">
        <f t="shared" si="9"/>
        <v>0</v>
      </c>
      <c r="AV9" s="186">
        <f t="shared" si="6"/>
        <v>0</v>
      </c>
      <c r="AW9" s="186">
        <f t="shared" si="6"/>
        <v>0</v>
      </c>
      <c r="AX9" s="186">
        <f t="shared" si="6"/>
        <v>0</v>
      </c>
      <c r="AY9" s="186">
        <f t="shared" si="6"/>
        <v>0</v>
      </c>
      <c r="AZ9" s="186">
        <f t="shared" si="6"/>
        <v>0</v>
      </c>
      <c r="BA9" s="186">
        <f t="shared" si="6"/>
        <v>0</v>
      </c>
      <c r="BB9" s="74">
        <f t="shared" si="7"/>
        <v>0</v>
      </c>
    </row>
    <row r="10" spans="1:54" x14ac:dyDescent="0.25">
      <c r="A10" s="187" t="s">
        <v>24</v>
      </c>
      <c r="B10" s="205"/>
      <c r="C10" s="80">
        <v>0</v>
      </c>
      <c r="D10" s="80">
        <v>1</v>
      </c>
      <c r="E10" s="80">
        <v>0</v>
      </c>
      <c r="F10" s="80">
        <v>0</v>
      </c>
      <c r="G10" s="80">
        <v>0</v>
      </c>
      <c r="H10" s="80">
        <v>0</v>
      </c>
      <c r="I10" s="80">
        <v>0</v>
      </c>
      <c r="J10" s="81">
        <f t="shared" si="0"/>
        <v>1</v>
      </c>
      <c r="K10" s="187" t="s">
        <v>24</v>
      </c>
      <c r="L10" s="186">
        <f t="shared" si="1"/>
        <v>0</v>
      </c>
      <c r="M10" s="186">
        <f t="shared" si="1"/>
        <v>0</v>
      </c>
      <c r="N10" s="186">
        <f t="shared" si="1"/>
        <v>0</v>
      </c>
      <c r="O10" s="186">
        <f t="shared" si="1"/>
        <v>0</v>
      </c>
      <c r="P10" s="186">
        <f t="shared" si="1"/>
        <v>0</v>
      </c>
      <c r="Q10" s="186">
        <f t="shared" si="1"/>
        <v>0</v>
      </c>
      <c r="R10" s="186">
        <f t="shared" si="1"/>
        <v>0</v>
      </c>
      <c r="S10" s="74">
        <f t="shared" si="2"/>
        <v>0</v>
      </c>
      <c r="T10" s="187" t="s">
        <v>24</v>
      </c>
      <c r="U10" s="80">
        <v>0</v>
      </c>
      <c r="V10" s="80">
        <v>0.80006528468766691</v>
      </c>
      <c r="W10" s="80">
        <v>0</v>
      </c>
      <c r="X10" s="80">
        <v>0</v>
      </c>
      <c r="Y10" s="80">
        <v>0</v>
      </c>
      <c r="Z10" s="80">
        <v>0</v>
      </c>
      <c r="AA10" s="80">
        <v>0</v>
      </c>
      <c r="AB10" s="187" t="s">
        <v>24</v>
      </c>
      <c r="AC10" s="80">
        <v>0</v>
      </c>
      <c r="AD10" s="80">
        <v>0.90300000000000002</v>
      </c>
      <c r="AE10" s="80">
        <v>0</v>
      </c>
      <c r="AF10" s="80">
        <v>0</v>
      </c>
      <c r="AG10" s="80">
        <v>0</v>
      </c>
      <c r="AH10" s="80">
        <v>0</v>
      </c>
      <c r="AI10" s="80">
        <v>0</v>
      </c>
      <c r="AJ10" s="187" t="s">
        <v>24</v>
      </c>
      <c r="AK10" s="186">
        <f t="shared" si="3"/>
        <v>0</v>
      </c>
      <c r="AL10" s="186">
        <f t="shared" si="3"/>
        <v>0</v>
      </c>
      <c r="AM10" s="186">
        <f t="shared" si="3"/>
        <v>0</v>
      </c>
      <c r="AN10" s="186">
        <f t="shared" si="3"/>
        <v>0</v>
      </c>
      <c r="AO10" s="186">
        <f t="shared" si="3"/>
        <v>0</v>
      </c>
      <c r="AP10" s="186">
        <f t="shared" si="3"/>
        <v>0</v>
      </c>
      <c r="AQ10" s="186">
        <f t="shared" si="3"/>
        <v>0</v>
      </c>
      <c r="AR10" s="74">
        <f t="shared" si="8"/>
        <v>0</v>
      </c>
      <c r="AS10" s="74">
        <f t="shared" si="5"/>
        <v>0</v>
      </c>
      <c r="AT10" s="187" t="s">
        <v>24</v>
      </c>
      <c r="AU10" s="186">
        <f t="shared" si="9"/>
        <v>0</v>
      </c>
      <c r="AV10" s="186">
        <f t="shared" si="6"/>
        <v>0</v>
      </c>
      <c r="AW10" s="186">
        <f t="shared" si="6"/>
        <v>0</v>
      </c>
      <c r="AX10" s="186">
        <f t="shared" si="6"/>
        <v>0</v>
      </c>
      <c r="AY10" s="186">
        <f t="shared" si="6"/>
        <v>0</v>
      </c>
      <c r="AZ10" s="186">
        <f t="shared" si="6"/>
        <v>0</v>
      </c>
      <c r="BA10" s="186">
        <f t="shared" si="6"/>
        <v>0</v>
      </c>
      <c r="BB10" s="74">
        <f t="shared" si="7"/>
        <v>0</v>
      </c>
    </row>
    <row r="11" spans="1:54" x14ac:dyDescent="0.25">
      <c r="A11" s="188" t="s">
        <v>25</v>
      </c>
      <c r="B11" s="205"/>
      <c r="C11" s="80">
        <v>0</v>
      </c>
      <c r="D11" s="80">
        <v>0</v>
      </c>
      <c r="E11" s="80">
        <v>0</v>
      </c>
      <c r="F11" s="80">
        <v>0</v>
      </c>
      <c r="G11" s="80">
        <v>0</v>
      </c>
      <c r="H11" s="80">
        <v>0</v>
      </c>
      <c r="I11" s="80">
        <v>0</v>
      </c>
      <c r="J11" s="81">
        <f t="shared" si="0"/>
        <v>0</v>
      </c>
      <c r="K11" s="188" t="s">
        <v>25</v>
      </c>
      <c r="L11" s="186">
        <f t="shared" si="1"/>
        <v>0</v>
      </c>
      <c r="M11" s="186">
        <f t="shared" si="1"/>
        <v>0</v>
      </c>
      <c r="N11" s="186">
        <f t="shared" si="1"/>
        <v>0</v>
      </c>
      <c r="O11" s="186">
        <f t="shared" si="1"/>
        <v>0</v>
      </c>
      <c r="P11" s="186">
        <f t="shared" si="1"/>
        <v>0</v>
      </c>
      <c r="Q11" s="186">
        <f t="shared" si="1"/>
        <v>0</v>
      </c>
      <c r="R11" s="186">
        <f t="shared" si="1"/>
        <v>0</v>
      </c>
      <c r="S11" s="74">
        <f t="shared" si="2"/>
        <v>0</v>
      </c>
      <c r="T11" s="188" t="s">
        <v>25</v>
      </c>
      <c r="U11" s="80">
        <v>0</v>
      </c>
      <c r="V11" s="80">
        <v>0</v>
      </c>
      <c r="W11" s="80">
        <v>0</v>
      </c>
      <c r="X11" s="80">
        <v>0</v>
      </c>
      <c r="Y11" s="80">
        <v>0</v>
      </c>
      <c r="Z11" s="80">
        <v>0</v>
      </c>
      <c r="AA11" s="80">
        <v>0</v>
      </c>
      <c r="AB11" s="188" t="s">
        <v>25</v>
      </c>
      <c r="AC11" s="80">
        <v>0</v>
      </c>
      <c r="AD11" s="80">
        <v>0</v>
      </c>
      <c r="AE11" s="80">
        <v>0</v>
      </c>
      <c r="AF11" s="80">
        <v>0</v>
      </c>
      <c r="AG11" s="80">
        <v>0</v>
      </c>
      <c r="AH11" s="80">
        <v>0</v>
      </c>
      <c r="AI11" s="80">
        <v>0</v>
      </c>
      <c r="AJ11" s="188" t="s">
        <v>25</v>
      </c>
      <c r="AK11" s="186">
        <f t="shared" si="3"/>
        <v>0</v>
      </c>
      <c r="AL11" s="186">
        <f t="shared" si="3"/>
        <v>0</v>
      </c>
      <c r="AM11" s="186">
        <f t="shared" si="3"/>
        <v>0</v>
      </c>
      <c r="AN11" s="186">
        <f t="shared" si="3"/>
        <v>0</v>
      </c>
      <c r="AO11" s="186">
        <f t="shared" si="3"/>
        <v>0</v>
      </c>
      <c r="AP11" s="186">
        <f t="shared" si="3"/>
        <v>0</v>
      </c>
      <c r="AQ11" s="186">
        <f t="shared" si="3"/>
        <v>0</v>
      </c>
      <c r="AR11" s="74">
        <f t="shared" si="8"/>
        <v>0</v>
      </c>
      <c r="AS11" s="74">
        <f t="shared" si="5"/>
        <v>0</v>
      </c>
      <c r="AT11" s="188" t="s">
        <v>25</v>
      </c>
      <c r="AU11" s="186">
        <f t="shared" si="9"/>
        <v>0</v>
      </c>
      <c r="AV11" s="186">
        <f t="shared" si="6"/>
        <v>0</v>
      </c>
      <c r="AW11" s="186">
        <f t="shared" si="6"/>
        <v>0</v>
      </c>
      <c r="AX11" s="186">
        <f t="shared" si="6"/>
        <v>0</v>
      </c>
      <c r="AY11" s="186">
        <f t="shared" si="6"/>
        <v>0</v>
      </c>
      <c r="AZ11" s="186">
        <f t="shared" si="6"/>
        <v>0</v>
      </c>
      <c r="BA11" s="186">
        <f t="shared" si="6"/>
        <v>0</v>
      </c>
      <c r="BB11" s="74">
        <f t="shared" si="7"/>
        <v>0</v>
      </c>
    </row>
    <row r="12" spans="1:54" x14ac:dyDescent="0.25">
      <c r="A12" s="181" t="s">
        <v>26</v>
      </c>
      <c r="B12" s="205"/>
      <c r="C12" s="80">
        <v>0</v>
      </c>
      <c r="D12" s="80">
        <v>0</v>
      </c>
      <c r="E12" s="80">
        <v>0</v>
      </c>
      <c r="F12" s="80">
        <v>0</v>
      </c>
      <c r="G12" s="80">
        <v>0</v>
      </c>
      <c r="H12" s="80">
        <v>0</v>
      </c>
      <c r="I12" s="80">
        <v>0</v>
      </c>
      <c r="J12" s="81">
        <f t="shared" si="0"/>
        <v>0</v>
      </c>
      <c r="K12" s="181" t="s">
        <v>26</v>
      </c>
      <c r="L12" s="186">
        <f t="shared" si="1"/>
        <v>0</v>
      </c>
      <c r="M12" s="186">
        <f t="shared" si="1"/>
        <v>0</v>
      </c>
      <c r="N12" s="186">
        <f t="shared" si="1"/>
        <v>0</v>
      </c>
      <c r="O12" s="186">
        <f t="shared" si="1"/>
        <v>0</v>
      </c>
      <c r="P12" s="186">
        <f t="shared" si="1"/>
        <v>0</v>
      </c>
      <c r="Q12" s="186">
        <f t="shared" si="1"/>
        <v>0</v>
      </c>
      <c r="R12" s="186">
        <f t="shared" si="1"/>
        <v>0</v>
      </c>
      <c r="S12" s="74">
        <f t="shared" si="2"/>
        <v>0</v>
      </c>
      <c r="T12" s="181" t="s">
        <v>26</v>
      </c>
      <c r="U12" s="80">
        <v>0</v>
      </c>
      <c r="V12" s="80">
        <v>0</v>
      </c>
      <c r="W12" s="80">
        <v>0</v>
      </c>
      <c r="X12" s="80">
        <v>0</v>
      </c>
      <c r="Y12" s="80">
        <v>0</v>
      </c>
      <c r="Z12" s="80">
        <v>0</v>
      </c>
      <c r="AA12" s="80">
        <v>0</v>
      </c>
      <c r="AB12" s="181" t="s">
        <v>26</v>
      </c>
      <c r="AC12" s="80">
        <v>0</v>
      </c>
      <c r="AD12" s="80">
        <v>0</v>
      </c>
      <c r="AE12" s="80">
        <v>0</v>
      </c>
      <c r="AF12" s="80">
        <v>0</v>
      </c>
      <c r="AG12" s="80">
        <v>0</v>
      </c>
      <c r="AH12" s="80">
        <v>0</v>
      </c>
      <c r="AI12" s="80">
        <v>0</v>
      </c>
      <c r="AJ12" s="181" t="s">
        <v>26</v>
      </c>
      <c r="AK12" s="186">
        <f t="shared" si="3"/>
        <v>0</v>
      </c>
      <c r="AL12" s="186">
        <f t="shared" si="3"/>
        <v>0</v>
      </c>
      <c r="AM12" s="186">
        <f t="shared" si="3"/>
        <v>0</v>
      </c>
      <c r="AN12" s="186">
        <f t="shared" si="3"/>
        <v>0</v>
      </c>
      <c r="AO12" s="186">
        <f t="shared" si="3"/>
        <v>0</v>
      </c>
      <c r="AP12" s="186">
        <f t="shared" si="3"/>
        <v>0</v>
      </c>
      <c r="AQ12" s="186">
        <f t="shared" si="3"/>
        <v>0</v>
      </c>
      <c r="AR12" s="74">
        <f t="shared" si="8"/>
        <v>0</v>
      </c>
      <c r="AS12" s="74">
        <f t="shared" si="5"/>
        <v>0</v>
      </c>
      <c r="AT12" s="181" t="s">
        <v>26</v>
      </c>
      <c r="AU12" s="186">
        <f t="shared" si="9"/>
        <v>0</v>
      </c>
      <c r="AV12" s="186">
        <f t="shared" si="6"/>
        <v>0</v>
      </c>
      <c r="AW12" s="186">
        <f t="shared" si="6"/>
        <v>0</v>
      </c>
      <c r="AX12" s="186">
        <f t="shared" si="6"/>
        <v>0</v>
      </c>
      <c r="AY12" s="186">
        <f t="shared" si="6"/>
        <v>0</v>
      </c>
      <c r="AZ12" s="186">
        <f t="shared" si="6"/>
        <v>0</v>
      </c>
      <c r="BA12" s="186">
        <f t="shared" si="6"/>
        <v>0</v>
      </c>
      <c r="BB12" s="74">
        <f t="shared" si="7"/>
        <v>0</v>
      </c>
    </row>
    <row r="13" spans="1:54" x14ac:dyDescent="0.25">
      <c r="A13" s="181" t="s">
        <v>27</v>
      </c>
      <c r="B13" s="205"/>
      <c r="C13" s="80">
        <v>0</v>
      </c>
      <c r="D13" s="80">
        <v>0</v>
      </c>
      <c r="E13" s="80">
        <v>0</v>
      </c>
      <c r="F13" s="80">
        <v>0</v>
      </c>
      <c r="G13" s="80">
        <v>0</v>
      </c>
      <c r="H13" s="80">
        <v>0</v>
      </c>
      <c r="I13" s="80">
        <v>0</v>
      </c>
      <c r="J13" s="81">
        <f t="shared" si="0"/>
        <v>0</v>
      </c>
      <c r="K13" s="181" t="s">
        <v>27</v>
      </c>
      <c r="L13" s="186">
        <f t="shared" si="1"/>
        <v>0</v>
      </c>
      <c r="M13" s="186">
        <f t="shared" si="1"/>
        <v>0</v>
      </c>
      <c r="N13" s="186">
        <f t="shared" si="1"/>
        <v>0</v>
      </c>
      <c r="O13" s="186">
        <f t="shared" si="1"/>
        <v>0</v>
      </c>
      <c r="P13" s="186">
        <f t="shared" si="1"/>
        <v>0</v>
      </c>
      <c r="Q13" s="186">
        <f t="shared" si="1"/>
        <v>0</v>
      </c>
      <c r="R13" s="186">
        <f t="shared" si="1"/>
        <v>0</v>
      </c>
      <c r="S13" s="74">
        <f t="shared" si="2"/>
        <v>0</v>
      </c>
      <c r="T13" s="181" t="s">
        <v>27</v>
      </c>
      <c r="U13" s="80">
        <v>0</v>
      </c>
      <c r="V13" s="80">
        <v>0</v>
      </c>
      <c r="W13" s="80">
        <v>0</v>
      </c>
      <c r="X13" s="80">
        <v>0</v>
      </c>
      <c r="Y13" s="80">
        <v>0</v>
      </c>
      <c r="Z13" s="80">
        <v>0</v>
      </c>
      <c r="AA13" s="80">
        <v>0</v>
      </c>
      <c r="AB13" s="181" t="s">
        <v>27</v>
      </c>
      <c r="AC13" s="80">
        <v>0</v>
      </c>
      <c r="AD13" s="80">
        <v>0</v>
      </c>
      <c r="AE13" s="80">
        <v>0</v>
      </c>
      <c r="AF13" s="80">
        <v>0</v>
      </c>
      <c r="AG13" s="80">
        <v>0</v>
      </c>
      <c r="AH13" s="80">
        <v>0</v>
      </c>
      <c r="AI13" s="80">
        <v>0</v>
      </c>
      <c r="AJ13" s="181" t="s">
        <v>27</v>
      </c>
      <c r="AK13" s="186">
        <f t="shared" si="3"/>
        <v>0</v>
      </c>
      <c r="AL13" s="186">
        <f t="shared" si="3"/>
        <v>0</v>
      </c>
      <c r="AM13" s="186">
        <f t="shared" si="3"/>
        <v>0</v>
      </c>
      <c r="AN13" s="186">
        <f t="shared" si="3"/>
        <v>0</v>
      </c>
      <c r="AO13" s="186">
        <f t="shared" si="3"/>
        <v>0</v>
      </c>
      <c r="AP13" s="186">
        <f t="shared" si="3"/>
        <v>0</v>
      </c>
      <c r="AQ13" s="186">
        <f t="shared" si="3"/>
        <v>0</v>
      </c>
      <c r="AR13" s="74">
        <f t="shared" si="8"/>
        <v>0</v>
      </c>
      <c r="AS13" s="74">
        <f t="shared" si="5"/>
        <v>0</v>
      </c>
      <c r="AT13" s="181" t="s">
        <v>27</v>
      </c>
      <c r="AU13" s="186">
        <f t="shared" si="9"/>
        <v>0</v>
      </c>
      <c r="AV13" s="186">
        <f t="shared" si="6"/>
        <v>0</v>
      </c>
      <c r="AW13" s="186">
        <f t="shared" si="6"/>
        <v>0</v>
      </c>
      <c r="AX13" s="186">
        <f t="shared" si="6"/>
        <v>0</v>
      </c>
      <c r="AY13" s="186">
        <f t="shared" si="6"/>
        <v>0</v>
      </c>
      <c r="AZ13" s="186">
        <f t="shared" si="6"/>
        <v>0</v>
      </c>
      <c r="BA13" s="186">
        <f t="shared" si="6"/>
        <v>0</v>
      </c>
      <c r="BB13" s="74">
        <f t="shared" si="7"/>
        <v>0</v>
      </c>
    </row>
    <row r="14" spans="1:54" x14ac:dyDescent="0.25">
      <c r="A14" s="181" t="s">
        <v>28</v>
      </c>
      <c r="B14" s="205"/>
      <c r="C14" s="80">
        <v>0</v>
      </c>
      <c r="D14" s="80">
        <v>0</v>
      </c>
      <c r="E14" s="80">
        <v>0</v>
      </c>
      <c r="F14" s="80">
        <v>0</v>
      </c>
      <c r="G14" s="80">
        <v>0</v>
      </c>
      <c r="H14" s="80">
        <v>0</v>
      </c>
      <c r="I14" s="80">
        <v>0</v>
      </c>
      <c r="J14" s="81">
        <f t="shared" si="0"/>
        <v>0</v>
      </c>
      <c r="K14" s="181" t="s">
        <v>28</v>
      </c>
      <c r="L14" s="186">
        <f t="shared" si="1"/>
        <v>0</v>
      </c>
      <c r="M14" s="186">
        <f t="shared" si="1"/>
        <v>0</v>
      </c>
      <c r="N14" s="186">
        <f t="shared" si="1"/>
        <v>0</v>
      </c>
      <c r="O14" s="186">
        <f t="shared" si="1"/>
        <v>0</v>
      </c>
      <c r="P14" s="186">
        <f t="shared" si="1"/>
        <v>0</v>
      </c>
      <c r="Q14" s="186">
        <f t="shared" si="1"/>
        <v>0</v>
      </c>
      <c r="R14" s="186">
        <f t="shared" si="1"/>
        <v>0</v>
      </c>
      <c r="S14" s="74">
        <f t="shared" si="2"/>
        <v>0</v>
      </c>
      <c r="T14" s="181" t="s">
        <v>28</v>
      </c>
      <c r="U14" s="80">
        <v>0</v>
      </c>
      <c r="V14" s="80">
        <v>0</v>
      </c>
      <c r="W14" s="80">
        <v>0</v>
      </c>
      <c r="X14" s="80">
        <v>0</v>
      </c>
      <c r="Y14" s="80">
        <v>0</v>
      </c>
      <c r="Z14" s="80">
        <v>0</v>
      </c>
      <c r="AA14" s="80">
        <v>0</v>
      </c>
      <c r="AB14" s="181" t="s">
        <v>28</v>
      </c>
      <c r="AC14" s="80">
        <v>0</v>
      </c>
      <c r="AD14" s="80">
        <v>0</v>
      </c>
      <c r="AE14" s="80">
        <v>0</v>
      </c>
      <c r="AF14" s="80">
        <v>0</v>
      </c>
      <c r="AG14" s="80">
        <v>0</v>
      </c>
      <c r="AH14" s="80">
        <v>0</v>
      </c>
      <c r="AI14" s="80">
        <v>0</v>
      </c>
      <c r="AJ14" s="181" t="s">
        <v>28</v>
      </c>
      <c r="AK14" s="186">
        <f t="shared" si="3"/>
        <v>0</v>
      </c>
      <c r="AL14" s="186">
        <f t="shared" si="3"/>
        <v>0</v>
      </c>
      <c r="AM14" s="186">
        <f t="shared" si="3"/>
        <v>0</v>
      </c>
      <c r="AN14" s="186">
        <f t="shared" si="3"/>
        <v>0</v>
      </c>
      <c r="AO14" s="186">
        <f t="shared" si="3"/>
        <v>0</v>
      </c>
      <c r="AP14" s="186">
        <f t="shared" si="3"/>
        <v>0</v>
      </c>
      <c r="AQ14" s="186">
        <f t="shared" si="3"/>
        <v>0</v>
      </c>
      <c r="AR14" s="74">
        <f t="shared" si="8"/>
        <v>0</v>
      </c>
      <c r="AS14" s="74">
        <f t="shared" si="5"/>
        <v>0</v>
      </c>
      <c r="AT14" s="181" t="s">
        <v>28</v>
      </c>
      <c r="AU14" s="186">
        <f t="shared" si="9"/>
        <v>0</v>
      </c>
      <c r="AV14" s="186">
        <f t="shared" si="6"/>
        <v>0</v>
      </c>
      <c r="AW14" s="186">
        <f t="shared" si="6"/>
        <v>0</v>
      </c>
      <c r="AX14" s="186">
        <f t="shared" si="6"/>
        <v>0</v>
      </c>
      <c r="AY14" s="186">
        <f t="shared" si="6"/>
        <v>0</v>
      </c>
      <c r="AZ14" s="186">
        <f t="shared" si="6"/>
        <v>0</v>
      </c>
      <c r="BA14" s="186">
        <f t="shared" si="6"/>
        <v>0</v>
      </c>
      <c r="BB14" s="74">
        <f t="shared" si="7"/>
        <v>0</v>
      </c>
    </row>
    <row r="15" spans="1:54" x14ac:dyDescent="0.25">
      <c r="A15" s="181" t="s">
        <v>29</v>
      </c>
      <c r="B15" s="205"/>
      <c r="C15" s="80">
        <v>0</v>
      </c>
      <c r="D15" s="80">
        <v>0</v>
      </c>
      <c r="E15" s="80">
        <v>0</v>
      </c>
      <c r="F15" s="80">
        <v>0</v>
      </c>
      <c r="G15" s="80">
        <v>0</v>
      </c>
      <c r="H15" s="80">
        <v>0</v>
      </c>
      <c r="I15" s="80">
        <v>0</v>
      </c>
      <c r="J15" s="81">
        <f t="shared" si="0"/>
        <v>0</v>
      </c>
      <c r="K15" s="181" t="s">
        <v>29</v>
      </c>
      <c r="L15" s="186">
        <f t="shared" si="1"/>
        <v>0</v>
      </c>
      <c r="M15" s="186">
        <f t="shared" si="1"/>
        <v>0</v>
      </c>
      <c r="N15" s="186">
        <f t="shared" si="1"/>
        <v>0</v>
      </c>
      <c r="O15" s="186">
        <f t="shared" si="1"/>
        <v>0</v>
      </c>
      <c r="P15" s="186">
        <f t="shared" si="1"/>
        <v>0</v>
      </c>
      <c r="Q15" s="186">
        <f t="shared" si="1"/>
        <v>0</v>
      </c>
      <c r="R15" s="186">
        <f t="shared" si="1"/>
        <v>0</v>
      </c>
      <c r="S15" s="74">
        <f t="shared" si="2"/>
        <v>0</v>
      </c>
      <c r="T15" s="181" t="s">
        <v>29</v>
      </c>
      <c r="U15" s="80">
        <v>0</v>
      </c>
      <c r="V15" s="80">
        <v>0</v>
      </c>
      <c r="W15" s="80">
        <v>0</v>
      </c>
      <c r="X15" s="80">
        <v>0</v>
      </c>
      <c r="Y15" s="80">
        <v>0</v>
      </c>
      <c r="Z15" s="80">
        <v>0</v>
      </c>
      <c r="AA15" s="80">
        <v>0</v>
      </c>
      <c r="AB15" s="181" t="s">
        <v>29</v>
      </c>
      <c r="AC15" s="80">
        <v>0</v>
      </c>
      <c r="AD15" s="80">
        <v>0</v>
      </c>
      <c r="AE15" s="80">
        <v>0</v>
      </c>
      <c r="AF15" s="80">
        <v>0</v>
      </c>
      <c r="AG15" s="80">
        <v>0</v>
      </c>
      <c r="AH15" s="80">
        <v>0</v>
      </c>
      <c r="AI15" s="80">
        <v>0</v>
      </c>
      <c r="AJ15" s="181" t="s">
        <v>29</v>
      </c>
      <c r="AK15" s="186">
        <f t="shared" si="3"/>
        <v>0</v>
      </c>
      <c r="AL15" s="186">
        <f t="shared" si="3"/>
        <v>0</v>
      </c>
      <c r="AM15" s="186">
        <f t="shared" si="3"/>
        <v>0</v>
      </c>
      <c r="AN15" s="186">
        <f t="shared" si="3"/>
        <v>0</v>
      </c>
      <c r="AO15" s="186">
        <f t="shared" si="3"/>
        <v>0</v>
      </c>
      <c r="AP15" s="186">
        <f t="shared" si="3"/>
        <v>0</v>
      </c>
      <c r="AQ15" s="186">
        <f t="shared" si="3"/>
        <v>0</v>
      </c>
      <c r="AR15" s="74">
        <f t="shared" si="8"/>
        <v>0</v>
      </c>
      <c r="AS15" s="74">
        <f t="shared" si="5"/>
        <v>0</v>
      </c>
      <c r="AT15" s="181" t="s">
        <v>29</v>
      </c>
      <c r="AU15" s="186">
        <f t="shared" si="9"/>
        <v>0</v>
      </c>
      <c r="AV15" s="186">
        <f t="shared" si="6"/>
        <v>0</v>
      </c>
      <c r="AW15" s="186">
        <f t="shared" si="6"/>
        <v>0</v>
      </c>
      <c r="AX15" s="186">
        <f t="shared" si="6"/>
        <v>0</v>
      </c>
      <c r="AY15" s="186">
        <f t="shared" si="6"/>
        <v>0</v>
      </c>
      <c r="AZ15" s="186">
        <f t="shared" si="6"/>
        <v>0</v>
      </c>
      <c r="BA15" s="186">
        <f t="shared" si="6"/>
        <v>0</v>
      </c>
      <c r="BB15" s="74">
        <f t="shared" si="7"/>
        <v>0</v>
      </c>
    </row>
    <row r="16" spans="1:54" x14ac:dyDescent="0.25">
      <c r="A16" s="181" t="s">
        <v>30</v>
      </c>
      <c r="B16" s="205"/>
      <c r="C16" s="80">
        <v>0</v>
      </c>
      <c r="D16" s="80">
        <v>0</v>
      </c>
      <c r="E16" s="80">
        <v>0</v>
      </c>
      <c r="F16" s="80">
        <v>0</v>
      </c>
      <c r="G16" s="80">
        <v>0</v>
      </c>
      <c r="H16" s="80">
        <v>0</v>
      </c>
      <c r="I16" s="80">
        <v>0</v>
      </c>
      <c r="J16" s="81">
        <f t="shared" si="0"/>
        <v>0</v>
      </c>
      <c r="K16" s="181" t="s">
        <v>30</v>
      </c>
      <c r="L16" s="186">
        <f t="shared" si="1"/>
        <v>0</v>
      </c>
      <c r="M16" s="186">
        <f t="shared" si="1"/>
        <v>0</v>
      </c>
      <c r="N16" s="186">
        <f t="shared" si="1"/>
        <v>0</v>
      </c>
      <c r="O16" s="186">
        <f t="shared" si="1"/>
        <v>0</v>
      </c>
      <c r="P16" s="186">
        <f t="shared" si="1"/>
        <v>0</v>
      </c>
      <c r="Q16" s="186">
        <f t="shared" si="1"/>
        <v>0</v>
      </c>
      <c r="R16" s="186">
        <f t="shared" si="1"/>
        <v>0</v>
      </c>
      <c r="S16" s="74">
        <f t="shared" si="2"/>
        <v>0</v>
      </c>
      <c r="T16" s="181" t="s">
        <v>30</v>
      </c>
      <c r="U16" s="80">
        <v>0</v>
      </c>
      <c r="V16" s="80">
        <v>0</v>
      </c>
      <c r="W16" s="80">
        <v>0</v>
      </c>
      <c r="X16" s="80">
        <v>0</v>
      </c>
      <c r="Y16" s="80">
        <v>0</v>
      </c>
      <c r="Z16" s="80">
        <v>0</v>
      </c>
      <c r="AA16" s="80">
        <v>0</v>
      </c>
      <c r="AB16" s="181" t="s">
        <v>30</v>
      </c>
      <c r="AC16" s="80">
        <v>0</v>
      </c>
      <c r="AD16" s="80">
        <v>0</v>
      </c>
      <c r="AE16" s="80">
        <v>0</v>
      </c>
      <c r="AF16" s="80">
        <v>0</v>
      </c>
      <c r="AG16" s="80">
        <v>0</v>
      </c>
      <c r="AH16" s="80">
        <v>0</v>
      </c>
      <c r="AI16" s="80">
        <v>0</v>
      </c>
      <c r="AJ16" s="181" t="s">
        <v>30</v>
      </c>
      <c r="AK16" s="186">
        <f t="shared" si="3"/>
        <v>0</v>
      </c>
      <c r="AL16" s="186">
        <f t="shared" si="3"/>
        <v>0</v>
      </c>
      <c r="AM16" s="186">
        <f t="shared" si="3"/>
        <v>0</v>
      </c>
      <c r="AN16" s="186">
        <f t="shared" si="3"/>
        <v>0</v>
      </c>
      <c r="AO16" s="186">
        <f t="shared" si="3"/>
        <v>0</v>
      </c>
      <c r="AP16" s="186">
        <f t="shared" si="3"/>
        <v>0</v>
      </c>
      <c r="AQ16" s="186">
        <f t="shared" si="3"/>
        <v>0</v>
      </c>
      <c r="AR16" s="74">
        <f t="shared" si="8"/>
        <v>0</v>
      </c>
      <c r="AS16" s="74">
        <f t="shared" si="5"/>
        <v>0</v>
      </c>
      <c r="AT16" s="181" t="s">
        <v>30</v>
      </c>
      <c r="AU16" s="186">
        <f t="shared" si="9"/>
        <v>0</v>
      </c>
      <c r="AV16" s="186">
        <f t="shared" si="6"/>
        <v>0</v>
      </c>
      <c r="AW16" s="186">
        <f t="shared" si="6"/>
        <v>0</v>
      </c>
      <c r="AX16" s="186">
        <f t="shared" si="6"/>
        <v>0</v>
      </c>
      <c r="AY16" s="186">
        <f t="shared" si="6"/>
        <v>0</v>
      </c>
      <c r="AZ16" s="186">
        <f t="shared" si="6"/>
        <v>0</v>
      </c>
      <c r="BA16" s="186">
        <f t="shared" si="6"/>
        <v>0</v>
      </c>
      <c r="BB16" s="74">
        <f t="shared" si="7"/>
        <v>0</v>
      </c>
    </row>
    <row r="17" spans="1:54" x14ac:dyDescent="0.25">
      <c r="A17" s="181" t="s">
        <v>31</v>
      </c>
      <c r="B17" s="205"/>
      <c r="C17" s="80">
        <v>0</v>
      </c>
      <c r="D17" s="80">
        <v>0</v>
      </c>
      <c r="E17" s="80">
        <v>0</v>
      </c>
      <c r="F17" s="80">
        <v>0</v>
      </c>
      <c r="G17" s="80">
        <v>0</v>
      </c>
      <c r="H17" s="80">
        <v>0</v>
      </c>
      <c r="I17" s="80">
        <v>0</v>
      </c>
      <c r="J17" s="81">
        <f t="shared" si="0"/>
        <v>0</v>
      </c>
      <c r="K17" s="181" t="s">
        <v>31</v>
      </c>
      <c r="L17" s="186">
        <f t="shared" si="1"/>
        <v>0</v>
      </c>
      <c r="M17" s="186">
        <f t="shared" si="1"/>
        <v>0</v>
      </c>
      <c r="N17" s="186">
        <f t="shared" si="1"/>
        <v>0</v>
      </c>
      <c r="O17" s="186">
        <f t="shared" si="1"/>
        <v>0</v>
      </c>
      <c r="P17" s="186">
        <f t="shared" si="1"/>
        <v>0</v>
      </c>
      <c r="Q17" s="186">
        <f t="shared" si="1"/>
        <v>0</v>
      </c>
      <c r="R17" s="186">
        <f t="shared" si="1"/>
        <v>0</v>
      </c>
      <c r="S17" s="74">
        <f t="shared" si="2"/>
        <v>0</v>
      </c>
      <c r="T17" s="181" t="s">
        <v>31</v>
      </c>
      <c r="U17" s="80">
        <v>0</v>
      </c>
      <c r="V17" s="80">
        <v>0</v>
      </c>
      <c r="W17" s="80">
        <v>0</v>
      </c>
      <c r="X17" s="80">
        <v>0</v>
      </c>
      <c r="Y17" s="80">
        <v>0</v>
      </c>
      <c r="Z17" s="80">
        <v>0</v>
      </c>
      <c r="AA17" s="80">
        <v>0</v>
      </c>
      <c r="AB17" s="181" t="s">
        <v>31</v>
      </c>
      <c r="AC17" s="80">
        <v>0</v>
      </c>
      <c r="AD17" s="80">
        <v>0</v>
      </c>
      <c r="AE17" s="80">
        <v>0</v>
      </c>
      <c r="AF17" s="80">
        <v>0</v>
      </c>
      <c r="AG17" s="80">
        <v>0</v>
      </c>
      <c r="AH17" s="80">
        <v>0</v>
      </c>
      <c r="AI17" s="80">
        <v>0</v>
      </c>
      <c r="AJ17" s="181" t="s">
        <v>31</v>
      </c>
      <c r="AK17" s="186">
        <f t="shared" si="3"/>
        <v>0</v>
      </c>
      <c r="AL17" s="186">
        <f t="shared" si="3"/>
        <v>0</v>
      </c>
      <c r="AM17" s="186">
        <f t="shared" si="3"/>
        <v>0</v>
      </c>
      <c r="AN17" s="186">
        <f t="shared" si="3"/>
        <v>0</v>
      </c>
      <c r="AO17" s="186">
        <f t="shared" si="3"/>
        <v>0</v>
      </c>
      <c r="AP17" s="186">
        <f t="shared" si="3"/>
        <v>0</v>
      </c>
      <c r="AQ17" s="186">
        <f t="shared" si="3"/>
        <v>0</v>
      </c>
      <c r="AR17" s="74">
        <f t="shared" si="8"/>
        <v>0</v>
      </c>
      <c r="AS17" s="74">
        <f t="shared" si="5"/>
        <v>0</v>
      </c>
      <c r="AT17" s="181" t="s">
        <v>31</v>
      </c>
      <c r="AU17" s="186">
        <f t="shared" si="9"/>
        <v>0</v>
      </c>
      <c r="AV17" s="186">
        <f t="shared" si="6"/>
        <v>0</v>
      </c>
      <c r="AW17" s="186">
        <f t="shared" si="6"/>
        <v>0</v>
      </c>
      <c r="AX17" s="186">
        <f t="shared" si="6"/>
        <v>0</v>
      </c>
      <c r="AY17" s="186">
        <f t="shared" si="6"/>
        <v>0</v>
      </c>
      <c r="AZ17" s="186">
        <f t="shared" si="6"/>
        <v>0</v>
      </c>
      <c r="BA17" s="186">
        <f t="shared" si="6"/>
        <v>0</v>
      </c>
      <c r="BB17" s="74">
        <f t="shared" si="7"/>
        <v>0</v>
      </c>
    </row>
    <row r="18" spans="1:54" x14ac:dyDescent="0.25">
      <c r="A18" s="181" t="s">
        <v>32</v>
      </c>
      <c r="B18" s="205"/>
      <c r="C18" s="80">
        <v>0</v>
      </c>
      <c r="D18" s="80">
        <v>0</v>
      </c>
      <c r="E18" s="80">
        <v>0</v>
      </c>
      <c r="F18" s="80">
        <v>0</v>
      </c>
      <c r="G18" s="80">
        <v>0</v>
      </c>
      <c r="H18" s="80">
        <v>0</v>
      </c>
      <c r="I18" s="80">
        <v>0</v>
      </c>
      <c r="J18" s="81">
        <f t="shared" si="0"/>
        <v>0</v>
      </c>
      <c r="K18" s="181" t="s">
        <v>32</v>
      </c>
      <c r="L18" s="186">
        <f t="shared" si="1"/>
        <v>0</v>
      </c>
      <c r="M18" s="186">
        <f t="shared" si="1"/>
        <v>0</v>
      </c>
      <c r="N18" s="186">
        <f t="shared" si="1"/>
        <v>0</v>
      </c>
      <c r="O18" s="186">
        <f t="shared" si="1"/>
        <v>0</v>
      </c>
      <c r="P18" s="186">
        <f t="shared" si="1"/>
        <v>0</v>
      </c>
      <c r="Q18" s="186">
        <f t="shared" si="1"/>
        <v>0</v>
      </c>
      <c r="R18" s="186">
        <f t="shared" si="1"/>
        <v>0</v>
      </c>
      <c r="S18" s="74">
        <f t="shared" si="2"/>
        <v>0</v>
      </c>
      <c r="T18" s="181" t="s">
        <v>32</v>
      </c>
      <c r="U18" s="80">
        <v>0</v>
      </c>
      <c r="V18" s="80">
        <v>0</v>
      </c>
      <c r="W18" s="80">
        <v>0</v>
      </c>
      <c r="X18" s="80">
        <v>0</v>
      </c>
      <c r="Y18" s="80">
        <v>0</v>
      </c>
      <c r="Z18" s="80">
        <v>0</v>
      </c>
      <c r="AA18" s="80">
        <v>0</v>
      </c>
      <c r="AB18" s="181" t="s">
        <v>32</v>
      </c>
      <c r="AC18" s="80">
        <v>0</v>
      </c>
      <c r="AD18" s="80">
        <v>0</v>
      </c>
      <c r="AE18" s="80">
        <v>0</v>
      </c>
      <c r="AF18" s="80">
        <v>0</v>
      </c>
      <c r="AG18" s="80">
        <v>0</v>
      </c>
      <c r="AH18" s="80">
        <v>0</v>
      </c>
      <c r="AI18" s="80">
        <v>0</v>
      </c>
      <c r="AJ18" s="181" t="s">
        <v>32</v>
      </c>
      <c r="AK18" s="186">
        <f t="shared" si="3"/>
        <v>0</v>
      </c>
      <c r="AL18" s="186">
        <f t="shared" si="3"/>
        <v>0</v>
      </c>
      <c r="AM18" s="186">
        <f t="shared" si="3"/>
        <v>0</v>
      </c>
      <c r="AN18" s="186">
        <f t="shared" si="3"/>
        <v>0</v>
      </c>
      <c r="AO18" s="186">
        <f t="shared" si="3"/>
        <v>0</v>
      </c>
      <c r="AP18" s="186">
        <f t="shared" si="3"/>
        <v>0</v>
      </c>
      <c r="AQ18" s="186">
        <f t="shared" si="3"/>
        <v>0</v>
      </c>
      <c r="AR18" s="74">
        <f t="shared" si="8"/>
        <v>0</v>
      </c>
      <c r="AS18" s="74">
        <f t="shared" si="5"/>
        <v>0</v>
      </c>
      <c r="AT18" s="181" t="s">
        <v>32</v>
      </c>
      <c r="AU18" s="186">
        <f t="shared" si="9"/>
        <v>0</v>
      </c>
      <c r="AV18" s="186">
        <f t="shared" si="6"/>
        <v>0</v>
      </c>
      <c r="AW18" s="186">
        <f t="shared" si="6"/>
        <v>0</v>
      </c>
      <c r="AX18" s="186">
        <f t="shared" si="6"/>
        <v>0</v>
      </c>
      <c r="AY18" s="186">
        <f t="shared" si="6"/>
        <v>0</v>
      </c>
      <c r="AZ18" s="186">
        <f t="shared" si="6"/>
        <v>0</v>
      </c>
      <c r="BA18" s="186">
        <f t="shared" si="6"/>
        <v>0</v>
      </c>
      <c r="BB18" s="74">
        <f t="shared" si="7"/>
        <v>0</v>
      </c>
    </row>
    <row r="19" spans="1:54" x14ac:dyDescent="0.25">
      <c r="A19" s="181" t="s">
        <v>33</v>
      </c>
      <c r="B19" s="205"/>
      <c r="C19" s="80">
        <v>0.95867393734203976</v>
      </c>
      <c r="D19" s="80">
        <v>0</v>
      </c>
      <c r="E19" s="80">
        <v>0</v>
      </c>
      <c r="F19" s="80">
        <v>0</v>
      </c>
      <c r="G19" s="80">
        <v>4.1326062657960266E-2</v>
      </c>
      <c r="H19" s="80">
        <v>0</v>
      </c>
      <c r="I19" s="80">
        <v>0</v>
      </c>
      <c r="J19" s="81">
        <f t="shared" si="0"/>
        <v>1</v>
      </c>
      <c r="K19" s="181" t="s">
        <v>33</v>
      </c>
      <c r="L19" s="186">
        <f t="shared" si="1"/>
        <v>0</v>
      </c>
      <c r="M19" s="186">
        <f t="shared" si="1"/>
        <v>0</v>
      </c>
      <c r="N19" s="186">
        <f t="shared" si="1"/>
        <v>0</v>
      </c>
      <c r="O19" s="186">
        <f t="shared" si="1"/>
        <v>0</v>
      </c>
      <c r="P19" s="186">
        <f t="shared" si="1"/>
        <v>0</v>
      </c>
      <c r="Q19" s="186">
        <f t="shared" si="1"/>
        <v>0</v>
      </c>
      <c r="R19" s="186">
        <f t="shared" si="1"/>
        <v>0</v>
      </c>
      <c r="S19" s="74">
        <f t="shared" si="2"/>
        <v>0</v>
      </c>
      <c r="T19" s="181" t="s">
        <v>33</v>
      </c>
      <c r="U19" s="80">
        <v>0.91488114222814387</v>
      </c>
      <c r="V19" s="80">
        <v>0</v>
      </c>
      <c r="W19" s="80">
        <v>0</v>
      </c>
      <c r="X19" s="80">
        <v>0</v>
      </c>
      <c r="Y19" s="80">
        <v>0.65700000000000003</v>
      </c>
      <c r="Z19" s="80">
        <v>0</v>
      </c>
      <c r="AA19" s="80">
        <v>0</v>
      </c>
      <c r="AB19" s="181" t="s">
        <v>33</v>
      </c>
      <c r="AC19" s="80">
        <v>0.97</v>
      </c>
      <c r="AD19" s="80">
        <v>0</v>
      </c>
      <c r="AE19" s="80">
        <v>0</v>
      </c>
      <c r="AF19" s="80">
        <v>0</v>
      </c>
      <c r="AG19" s="80">
        <v>0.85</v>
      </c>
      <c r="AH19" s="80">
        <v>0</v>
      </c>
      <c r="AI19" s="80">
        <v>0</v>
      </c>
      <c r="AJ19" s="181" t="s">
        <v>33</v>
      </c>
      <c r="AK19" s="186">
        <f t="shared" si="3"/>
        <v>0</v>
      </c>
      <c r="AL19" s="186">
        <f t="shared" si="3"/>
        <v>0</v>
      </c>
      <c r="AM19" s="186">
        <f t="shared" si="3"/>
        <v>0</v>
      </c>
      <c r="AN19" s="186">
        <f t="shared" si="3"/>
        <v>0</v>
      </c>
      <c r="AO19" s="186">
        <f t="shared" si="3"/>
        <v>0</v>
      </c>
      <c r="AP19" s="186">
        <f t="shared" si="3"/>
        <v>0</v>
      </c>
      <c r="AQ19" s="186">
        <f t="shared" si="3"/>
        <v>0</v>
      </c>
      <c r="AR19" s="74">
        <f t="shared" si="8"/>
        <v>0</v>
      </c>
      <c r="AS19" s="74">
        <f t="shared" si="5"/>
        <v>0</v>
      </c>
      <c r="AT19" s="181" t="s">
        <v>33</v>
      </c>
      <c r="AU19" s="186">
        <f t="shared" si="9"/>
        <v>0</v>
      </c>
      <c r="AV19" s="186">
        <f t="shared" si="6"/>
        <v>0</v>
      </c>
      <c r="AW19" s="186">
        <f t="shared" si="6"/>
        <v>0</v>
      </c>
      <c r="AX19" s="186">
        <f t="shared" si="6"/>
        <v>0</v>
      </c>
      <c r="AY19" s="186">
        <f t="shared" si="6"/>
        <v>0</v>
      </c>
      <c r="AZ19" s="186">
        <f t="shared" si="6"/>
        <v>0</v>
      </c>
      <c r="BA19" s="186">
        <f t="shared" si="6"/>
        <v>0</v>
      </c>
      <c r="BB19" s="74">
        <f t="shared" si="7"/>
        <v>0</v>
      </c>
    </row>
    <row r="20" spans="1:54" x14ac:dyDescent="0.25">
      <c r="A20" s="181" t="s">
        <v>34</v>
      </c>
      <c r="B20" s="205"/>
      <c r="C20" s="80">
        <v>0</v>
      </c>
      <c r="D20" s="80">
        <v>0</v>
      </c>
      <c r="E20" s="80">
        <v>0</v>
      </c>
      <c r="F20" s="80">
        <v>0</v>
      </c>
      <c r="G20" s="80">
        <v>0</v>
      </c>
      <c r="H20" s="80">
        <v>0</v>
      </c>
      <c r="I20" s="80">
        <v>0</v>
      </c>
      <c r="J20" s="81">
        <f t="shared" si="0"/>
        <v>0</v>
      </c>
      <c r="K20" s="181" t="s">
        <v>34</v>
      </c>
      <c r="L20" s="186">
        <f t="shared" si="1"/>
        <v>0</v>
      </c>
      <c r="M20" s="186">
        <f t="shared" si="1"/>
        <v>0</v>
      </c>
      <c r="N20" s="186">
        <f t="shared" si="1"/>
        <v>0</v>
      </c>
      <c r="O20" s="186">
        <f t="shared" si="1"/>
        <v>0</v>
      </c>
      <c r="P20" s="186">
        <f t="shared" si="1"/>
        <v>0</v>
      </c>
      <c r="Q20" s="186">
        <f t="shared" si="1"/>
        <v>0</v>
      </c>
      <c r="R20" s="186">
        <f t="shared" si="1"/>
        <v>0</v>
      </c>
      <c r="S20" s="74">
        <f>SUM(L20:R20)</f>
        <v>0</v>
      </c>
      <c r="T20" s="181" t="s">
        <v>34</v>
      </c>
      <c r="U20" s="80">
        <v>0</v>
      </c>
      <c r="V20" s="80">
        <v>0</v>
      </c>
      <c r="W20" s="80">
        <v>0</v>
      </c>
      <c r="X20" s="80">
        <v>0</v>
      </c>
      <c r="Y20" s="80">
        <v>0</v>
      </c>
      <c r="Z20" s="80">
        <v>0</v>
      </c>
      <c r="AA20" s="80">
        <v>0</v>
      </c>
      <c r="AB20" s="181" t="s">
        <v>34</v>
      </c>
      <c r="AC20" s="80">
        <v>0</v>
      </c>
      <c r="AD20" s="80">
        <v>0</v>
      </c>
      <c r="AE20" s="80">
        <v>0</v>
      </c>
      <c r="AF20" s="80">
        <v>0</v>
      </c>
      <c r="AG20" s="80">
        <v>0</v>
      </c>
      <c r="AH20" s="80">
        <v>0</v>
      </c>
      <c r="AI20" s="80">
        <v>0</v>
      </c>
      <c r="AJ20" s="181" t="s">
        <v>34</v>
      </c>
      <c r="AK20" s="186">
        <f t="shared" si="3"/>
        <v>0</v>
      </c>
      <c r="AL20" s="186">
        <f t="shared" si="3"/>
        <v>0</v>
      </c>
      <c r="AM20" s="186">
        <f t="shared" si="3"/>
        <v>0</v>
      </c>
      <c r="AN20" s="186">
        <f t="shared" si="3"/>
        <v>0</v>
      </c>
      <c r="AO20" s="186">
        <f t="shared" si="3"/>
        <v>0</v>
      </c>
      <c r="AP20" s="186">
        <f t="shared" si="3"/>
        <v>0</v>
      </c>
      <c r="AQ20" s="186">
        <f t="shared" si="3"/>
        <v>0</v>
      </c>
      <c r="AR20" s="74">
        <f t="shared" si="8"/>
        <v>0</v>
      </c>
      <c r="AS20" s="74">
        <f t="shared" si="5"/>
        <v>0</v>
      </c>
      <c r="AT20" s="181" t="s">
        <v>34</v>
      </c>
      <c r="AU20" s="186">
        <f t="shared" si="9"/>
        <v>0</v>
      </c>
      <c r="AV20" s="186">
        <f t="shared" si="6"/>
        <v>0</v>
      </c>
      <c r="AW20" s="186">
        <f t="shared" si="6"/>
        <v>0</v>
      </c>
      <c r="AX20" s="186">
        <f t="shared" si="6"/>
        <v>0</v>
      </c>
      <c r="AY20" s="186">
        <f t="shared" si="6"/>
        <v>0</v>
      </c>
      <c r="AZ20" s="186">
        <f t="shared" si="6"/>
        <v>0</v>
      </c>
      <c r="BA20" s="186">
        <f t="shared" si="6"/>
        <v>0</v>
      </c>
      <c r="BB20" s="74">
        <f t="shared" si="7"/>
        <v>0</v>
      </c>
    </row>
    <row r="21" spans="1:54" x14ac:dyDescent="0.25">
      <c r="A21" s="181" t="s">
        <v>35</v>
      </c>
      <c r="B21" s="205"/>
      <c r="C21" s="80">
        <v>0</v>
      </c>
      <c r="D21" s="80">
        <v>0</v>
      </c>
      <c r="E21" s="80">
        <v>0</v>
      </c>
      <c r="F21" s="80">
        <v>0</v>
      </c>
      <c r="G21" s="80">
        <v>0</v>
      </c>
      <c r="H21" s="80">
        <v>0</v>
      </c>
      <c r="I21" s="80">
        <v>0</v>
      </c>
      <c r="J21" s="81">
        <f t="shared" si="0"/>
        <v>0</v>
      </c>
      <c r="K21" s="181" t="s">
        <v>35</v>
      </c>
      <c r="L21" s="186">
        <f t="shared" si="1"/>
        <v>0</v>
      </c>
      <c r="M21" s="186">
        <f t="shared" si="1"/>
        <v>0</v>
      </c>
      <c r="N21" s="186">
        <f t="shared" si="1"/>
        <v>0</v>
      </c>
      <c r="O21" s="186">
        <f t="shared" si="1"/>
        <v>0</v>
      </c>
      <c r="P21" s="186">
        <f t="shared" si="1"/>
        <v>0</v>
      </c>
      <c r="Q21" s="186">
        <f t="shared" si="1"/>
        <v>0</v>
      </c>
      <c r="R21" s="186">
        <f t="shared" si="1"/>
        <v>0</v>
      </c>
      <c r="S21" s="74">
        <f>SUM(L21:R21)</f>
        <v>0</v>
      </c>
      <c r="T21" s="181" t="s">
        <v>35</v>
      </c>
      <c r="U21" s="80">
        <v>0</v>
      </c>
      <c r="V21" s="80">
        <v>0</v>
      </c>
      <c r="W21" s="80">
        <v>0</v>
      </c>
      <c r="X21" s="80">
        <v>0</v>
      </c>
      <c r="Y21" s="80">
        <v>0</v>
      </c>
      <c r="Z21" s="80">
        <v>0</v>
      </c>
      <c r="AA21" s="80">
        <v>0</v>
      </c>
      <c r="AB21" s="181" t="s">
        <v>35</v>
      </c>
      <c r="AC21" s="80">
        <v>0</v>
      </c>
      <c r="AD21" s="80">
        <v>0</v>
      </c>
      <c r="AE21" s="80">
        <v>0</v>
      </c>
      <c r="AF21" s="80">
        <v>0</v>
      </c>
      <c r="AG21" s="80">
        <v>0</v>
      </c>
      <c r="AH21" s="80">
        <v>0</v>
      </c>
      <c r="AI21" s="80">
        <v>0</v>
      </c>
      <c r="AJ21" s="181" t="s">
        <v>35</v>
      </c>
      <c r="AK21" s="186">
        <f t="shared" si="3"/>
        <v>0</v>
      </c>
      <c r="AL21" s="186">
        <f t="shared" si="3"/>
        <v>0</v>
      </c>
      <c r="AM21" s="186">
        <f t="shared" si="3"/>
        <v>0</v>
      </c>
      <c r="AN21" s="186">
        <f t="shared" si="3"/>
        <v>0</v>
      </c>
      <c r="AO21" s="186">
        <f t="shared" si="3"/>
        <v>0</v>
      </c>
      <c r="AP21" s="186">
        <f t="shared" si="3"/>
        <v>0</v>
      </c>
      <c r="AQ21" s="186">
        <f t="shared" si="3"/>
        <v>0</v>
      </c>
      <c r="AR21" s="74">
        <f t="shared" si="8"/>
        <v>0</v>
      </c>
      <c r="AS21" s="74">
        <f t="shared" si="5"/>
        <v>0</v>
      </c>
      <c r="AT21" s="181" t="s">
        <v>35</v>
      </c>
      <c r="AU21" s="186">
        <f t="shared" si="9"/>
        <v>0</v>
      </c>
      <c r="AV21" s="186">
        <f t="shared" si="6"/>
        <v>0</v>
      </c>
      <c r="AW21" s="186">
        <f t="shared" si="6"/>
        <v>0</v>
      </c>
      <c r="AX21" s="186">
        <f t="shared" si="6"/>
        <v>0</v>
      </c>
      <c r="AY21" s="186">
        <f t="shared" si="6"/>
        <v>0</v>
      </c>
      <c r="AZ21" s="186">
        <f t="shared" si="6"/>
        <v>0</v>
      </c>
      <c r="BA21" s="186">
        <f t="shared" si="6"/>
        <v>0</v>
      </c>
      <c r="BB21" s="74">
        <f t="shared" si="7"/>
        <v>0</v>
      </c>
    </row>
    <row r="22" spans="1:54" x14ac:dyDescent="0.25">
      <c r="A22" s="181" t="s">
        <v>36</v>
      </c>
      <c r="B22" s="205"/>
      <c r="C22" s="80">
        <v>0</v>
      </c>
      <c r="D22" s="80">
        <v>0</v>
      </c>
      <c r="E22" s="80">
        <v>0</v>
      </c>
      <c r="F22" s="80">
        <v>0</v>
      </c>
      <c r="G22" s="80">
        <v>0</v>
      </c>
      <c r="H22" s="80">
        <v>0</v>
      </c>
      <c r="I22" s="80">
        <v>0</v>
      </c>
      <c r="J22" s="81">
        <f t="shared" si="0"/>
        <v>0</v>
      </c>
      <c r="K22" s="181" t="s">
        <v>36</v>
      </c>
      <c r="L22" s="186">
        <f t="shared" si="1"/>
        <v>0</v>
      </c>
      <c r="M22" s="186">
        <f t="shared" si="1"/>
        <v>0</v>
      </c>
      <c r="N22" s="186">
        <f t="shared" si="1"/>
        <v>0</v>
      </c>
      <c r="O22" s="186">
        <f t="shared" si="1"/>
        <v>0</v>
      </c>
      <c r="P22" s="186">
        <f t="shared" si="1"/>
        <v>0</v>
      </c>
      <c r="Q22" s="186">
        <f t="shared" si="1"/>
        <v>0</v>
      </c>
      <c r="R22" s="186">
        <f t="shared" si="1"/>
        <v>0</v>
      </c>
      <c r="S22" s="74">
        <f>SUM(L22:R22)</f>
        <v>0</v>
      </c>
      <c r="T22" s="181" t="s">
        <v>36</v>
      </c>
      <c r="U22" s="80">
        <v>0</v>
      </c>
      <c r="V22" s="80">
        <v>0</v>
      </c>
      <c r="W22" s="80">
        <v>0</v>
      </c>
      <c r="X22" s="80">
        <v>0</v>
      </c>
      <c r="Y22" s="80">
        <v>0</v>
      </c>
      <c r="Z22" s="80">
        <v>0</v>
      </c>
      <c r="AA22" s="80">
        <v>0</v>
      </c>
      <c r="AB22" s="181" t="s">
        <v>36</v>
      </c>
      <c r="AC22" s="80">
        <v>0</v>
      </c>
      <c r="AD22" s="80">
        <v>0</v>
      </c>
      <c r="AE22" s="80">
        <v>0</v>
      </c>
      <c r="AF22" s="80">
        <v>0</v>
      </c>
      <c r="AG22" s="80">
        <v>0</v>
      </c>
      <c r="AH22" s="80">
        <v>0</v>
      </c>
      <c r="AI22" s="80">
        <v>0</v>
      </c>
      <c r="AJ22" s="181" t="s">
        <v>36</v>
      </c>
      <c r="AK22" s="186">
        <f t="shared" si="3"/>
        <v>0</v>
      </c>
      <c r="AL22" s="186">
        <f t="shared" si="3"/>
        <v>0</v>
      </c>
      <c r="AM22" s="186">
        <f t="shared" si="3"/>
        <v>0</v>
      </c>
      <c r="AN22" s="186">
        <f t="shared" si="3"/>
        <v>0</v>
      </c>
      <c r="AO22" s="186">
        <f t="shared" si="3"/>
        <v>0</v>
      </c>
      <c r="AP22" s="186">
        <f t="shared" si="3"/>
        <v>0</v>
      </c>
      <c r="AQ22" s="186">
        <f t="shared" si="3"/>
        <v>0</v>
      </c>
      <c r="AR22" s="74">
        <f t="shared" si="8"/>
        <v>0</v>
      </c>
      <c r="AS22" s="74">
        <f t="shared" si="5"/>
        <v>0</v>
      </c>
      <c r="AT22" s="181" t="s">
        <v>36</v>
      </c>
      <c r="AU22" s="186">
        <f t="shared" si="9"/>
        <v>0</v>
      </c>
      <c r="AV22" s="186">
        <f t="shared" si="6"/>
        <v>0</v>
      </c>
      <c r="AW22" s="186">
        <f t="shared" si="6"/>
        <v>0</v>
      </c>
      <c r="AX22" s="186">
        <f t="shared" si="6"/>
        <v>0</v>
      </c>
      <c r="AY22" s="186">
        <f t="shared" si="6"/>
        <v>0</v>
      </c>
      <c r="AZ22" s="186">
        <f t="shared" si="6"/>
        <v>0</v>
      </c>
      <c r="BA22" s="186">
        <f t="shared" si="6"/>
        <v>0</v>
      </c>
      <c r="BB22" s="74">
        <f t="shared" si="7"/>
        <v>0</v>
      </c>
    </row>
    <row r="23" spans="1:54" x14ac:dyDescent="0.25">
      <c r="A23" s="181" t="s">
        <v>37</v>
      </c>
      <c r="B23" s="205"/>
      <c r="C23" s="80">
        <v>0</v>
      </c>
      <c r="D23" s="80">
        <v>0</v>
      </c>
      <c r="E23" s="80">
        <v>0</v>
      </c>
      <c r="F23" s="80">
        <v>0</v>
      </c>
      <c r="G23" s="80">
        <v>0</v>
      </c>
      <c r="H23" s="80">
        <v>0</v>
      </c>
      <c r="I23" s="80">
        <v>0</v>
      </c>
      <c r="J23" s="81">
        <f t="shared" si="0"/>
        <v>0</v>
      </c>
      <c r="K23" s="181" t="s">
        <v>37</v>
      </c>
      <c r="L23" s="186">
        <f t="shared" si="1"/>
        <v>0</v>
      </c>
      <c r="M23" s="186">
        <f t="shared" si="1"/>
        <v>0</v>
      </c>
      <c r="N23" s="186">
        <f t="shared" si="1"/>
        <v>0</v>
      </c>
      <c r="O23" s="186">
        <f t="shared" si="1"/>
        <v>0</v>
      </c>
      <c r="P23" s="186">
        <f t="shared" si="1"/>
        <v>0</v>
      </c>
      <c r="Q23" s="186">
        <f t="shared" si="1"/>
        <v>0</v>
      </c>
      <c r="R23" s="186">
        <f t="shared" si="1"/>
        <v>0</v>
      </c>
      <c r="S23" s="74">
        <f>SUM(L23:R23)</f>
        <v>0</v>
      </c>
      <c r="T23" s="181" t="s">
        <v>37</v>
      </c>
      <c r="U23" s="80">
        <v>0</v>
      </c>
      <c r="V23" s="80">
        <v>0</v>
      </c>
      <c r="W23" s="80">
        <v>0</v>
      </c>
      <c r="X23" s="80">
        <v>0</v>
      </c>
      <c r="Y23" s="80">
        <v>0</v>
      </c>
      <c r="Z23" s="80">
        <v>0</v>
      </c>
      <c r="AA23" s="80">
        <v>0</v>
      </c>
      <c r="AB23" s="181" t="s">
        <v>37</v>
      </c>
      <c r="AC23" s="80">
        <v>0</v>
      </c>
      <c r="AD23" s="80">
        <v>0</v>
      </c>
      <c r="AE23" s="80">
        <v>0</v>
      </c>
      <c r="AF23" s="80">
        <v>0</v>
      </c>
      <c r="AG23" s="80">
        <v>0</v>
      </c>
      <c r="AH23" s="80">
        <v>0</v>
      </c>
      <c r="AI23" s="80">
        <v>0</v>
      </c>
      <c r="AJ23" s="181" t="s">
        <v>37</v>
      </c>
      <c r="AK23" s="186">
        <f t="shared" si="3"/>
        <v>0</v>
      </c>
      <c r="AL23" s="186">
        <f t="shared" si="3"/>
        <v>0</v>
      </c>
      <c r="AM23" s="186">
        <f t="shared" si="3"/>
        <v>0</v>
      </c>
      <c r="AN23" s="186">
        <f t="shared" si="3"/>
        <v>0</v>
      </c>
      <c r="AO23" s="186">
        <f t="shared" si="3"/>
        <v>0</v>
      </c>
      <c r="AP23" s="186">
        <f t="shared" si="3"/>
        <v>0</v>
      </c>
      <c r="AQ23" s="186">
        <f t="shared" si="3"/>
        <v>0</v>
      </c>
      <c r="AR23" s="74">
        <f t="shared" si="8"/>
        <v>0</v>
      </c>
      <c r="AS23" s="74">
        <f t="shared" si="5"/>
        <v>0</v>
      </c>
      <c r="AT23" s="181" t="s">
        <v>37</v>
      </c>
      <c r="AU23" s="186">
        <f t="shared" si="9"/>
        <v>0</v>
      </c>
      <c r="AV23" s="186">
        <f t="shared" si="6"/>
        <v>0</v>
      </c>
      <c r="AW23" s="186">
        <f t="shared" si="6"/>
        <v>0</v>
      </c>
      <c r="AX23" s="186">
        <f t="shared" si="6"/>
        <v>0</v>
      </c>
      <c r="AY23" s="186">
        <f t="shared" si="6"/>
        <v>0</v>
      </c>
      <c r="AZ23" s="186">
        <f t="shared" si="6"/>
        <v>0</v>
      </c>
      <c r="BA23" s="186">
        <f t="shared" si="6"/>
        <v>0</v>
      </c>
      <c r="BB23" s="74">
        <f t="shared" si="7"/>
        <v>0</v>
      </c>
    </row>
    <row r="24" spans="1:54" x14ac:dyDescent="0.25">
      <c r="A24" s="180"/>
      <c r="B24" s="69">
        <f>SUM(B6:B23)</f>
        <v>0</v>
      </c>
      <c r="C24" s="189"/>
      <c r="D24" s="189"/>
      <c r="E24" s="189"/>
      <c r="F24" s="189"/>
      <c r="G24" s="189"/>
      <c r="H24" s="189"/>
      <c r="I24" s="189"/>
      <c r="J24" s="189"/>
      <c r="K24" s="73" t="s">
        <v>38</v>
      </c>
      <c r="L24" s="74">
        <f t="shared" ref="L24:S24" si="10">SUM(L6:L23)</f>
        <v>0</v>
      </c>
      <c r="M24" s="74">
        <f>SUM(M6:M23)</f>
        <v>0</v>
      </c>
      <c r="N24" s="74">
        <f t="shared" si="10"/>
        <v>0</v>
      </c>
      <c r="O24" s="74">
        <f t="shared" si="10"/>
        <v>0</v>
      </c>
      <c r="P24" s="74">
        <f t="shared" si="10"/>
        <v>0</v>
      </c>
      <c r="Q24" s="74">
        <f t="shared" si="10"/>
        <v>0</v>
      </c>
      <c r="R24" s="74">
        <f t="shared" si="10"/>
        <v>0</v>
      </c>
      <c r="S24" s="74">
        <f t="shared" si="10"/>
        <v>0</v>
      </c>
      <c r="T24" s="190"/>
      <c r="U24" s="189"/>
      <c r="V24" s="189"/>
      <c r="W24" s="189"/>
      <c r="X24" s="189"/>
      <c r="Y24" s="189"/>
      <c r="Z24" s="189"/>
      <c r="AA24" s="189"/>
      <c r="AB24" s="189"/>
      <c r="AC24" s="189"/>
      <c r="AD24" s="189"/>
      <c r="AE24" s="189"/>
      <c r="AF24" s="189"/>
      <c r="AG24" s="189"/>
      <c r="AH24" s="189"/>
      <c r="AI24" s="189"/>
      <c r="AJ24" s="73" t="s">
        <v>38</v>
      </c>
      <c r="AK24" s="74">
        <f t="shared" ref="AK24:AS24" si="11">SUM(AK6:AK23)</f>
        <v>0</v>
      </c>
      <c r="AL24" s="74">
        <f t="shared" si="11"/>
        <v>0</v>
      </c>
      <c r="AM24" s="74">
        <f t="shared" si="11"/>
        <v>0</v>
      </c>
      <c r="AN24" s="74">
        <f t="shared" si="11"/>
        <v>0</v>
      </c>
      <c r="AO24" s="74">
        <f t="shared" si="11"/>
        <v>0</v>
      </c>
      <c r="AP24" s="74">
        <f t="shared" si="11"/>
        <v>0</v>
      </c>
      <c r="AQ24" s="74">
        <f t="shared" si="11"/>
        <v>0</v>
      </c>
      <c r="AR24" s="74">
        <f t="shared" si="11"/>
        <v>0</v>
      </c>
      <c r="AS24" s="74">
        <f t="shared" si="11"/>
        <v>0</v>
      </c>
      <c r="AT24" s="73" t="s">
        <v>38</v>
      </c>
      <c r="AU24" s="74">
        <f t="shared" ref="AU24:BB24" si="12">SUM(AU6:AU23)</f>
        <v>0</v>
      </c>
      <c r="AV24" s="74">
        <f t="shared" si="12"/>
        <v>0</v>
      </c>
      <c r="AW24" s="74">
        <f t="shared" si="12"/>
        <v>0</v>
      </c>
      <c r="AX24" s="74">
        <f t="shared" si="12"/>
        <v>0</v>
      </c>
      <c r="AY24" s="74">
        <f t="shared" si="12"/>
        <v>0</v>
      </c>
      <c r="AZ24" s="74">
        <f t="shared" si="12"/>
        <v>0</v>
      </c>
      <c r="BA24" s="74">
        <f t="shared" si="12"/>
        <v>0</v>
      </c>
      <c r="BB24" s="74">
        <f t="shared" si="12"/>
        <v>0</v>
      </c>
    </row>
    <row r="26" spans="1:54" x14ac:dyDescent="0.25">
      <c r="A26" s="1" t="s">
        <v>145</v>
      </c>
    </row>
    <row r="27" spans="1:54" x14ac:dyDescent="0.25">
      <c r="A27" s="232" t="s">
        <v>0</v>
      </c>
      <c r="B27" s="232"/>
      <c r="C27" s="232"/>
      <c r="D27" s="232"/>
      <c r="E27" s="232"/>
      <c r="F27" s="232"/>
      <c r="G27" s="232"/>
      <c r="H27" s="232"/>
      <c r="I27" s="232"/>
      <c r="J27" s="78" t="s">
        <v>1</v>
      </c>
      <c r="K27" s="79">
        <v>2016</v>
      </c>
      <c r="L27" s="178"/>
      <c r="M27" s="178"/>
      <c r="N27" s="178"/>
      <c r="O27" s="178"/>
      <c r="P27" s="178"/>
      <c r="Q27" s="178"/>
      <c r="R27" s="178"/>
      <c r="S27" s="179"/>
      <c r="T27" s="180"/>
      <c r="U27" s="178"/>
      <c r="V27" s="178"/>
      <c r="W27" s="178"/>
      <c r="X27" s="178"/>
      <c r="Y27" s="178"/>
      <c r="Z27" s="178"/>
      <c r="AA27" s="178"/>
      <c r="AB27" s="178"/>
      <c r="AC27" s="178"/>
      <c r="AD27" s="178"/>
      <c r="AE27" s="178"/>
      <c r="AF27" s="178"/>
      <c r="AG27" s="178"/>
      <c r="AH27" s="178"/>
      <c r="AI27" s="178"/>
      <c r="AJ27" s="180"/>
      <c r="AK27" s="178"/>
      <c r="AL27" s="178"/>
      <c r="AM27" s="178"/>
      <c r="AN27" s="178"/>
      <c r="AO27" s="178"/>
      <c r="AP27" s="178"/>
      <c r="AQ27" s="178"/>
      <c r="AR27" s="178"/>
      <c r="AS27" s="178"/>
      <c r="AT27" s="180"/>
      <c r="AU27" s="180"/>
      <c r="AV27" s="180"/>
      <c r="AW27" s="180"/>
      <c r="AX27" s="180"/>
      <c r="AY27" s="180"/>
      <c r="AZ27" s="180"/>
      <c r="BA27" s="180"/>
      <c r="BB27" s="180"/>
    </row>
    <row r="28" spans="1:54" x14ac:dyDescent="0.25">
      <c r="A28" s="227" t="s">
        <v>145</v>
      </c>
      <c r="B28" s="228"/>
      <c r="C28" s="228"/>
      <c r="D28" s="228"/>
      <c r="E28" s="228"/>
      <c r="F28" s="228"/>
      <c r="G28" s="228"/>
      <c r="H28" s="228"/>
      <c r="I28" s="228"/>
      <c r="J28" s="231"/>
      <c r="K28" s="227" t="str">
        <f>A28</f>
        <v>TRIGO</v>
      </c>
      <c r="L28" s="233"/>
      <c r="M28" s="233"/>
      <c r="N28" s="233"/>
      <c r="O28" s="233"/>
      <c r="P28" s="233"/>
      <c r="Q28" s="233"/>
      <c r="R28" s="233"/>
      <c r="S28" s="234"/>
      <c r="T28" s="229" t="str">
        <f>K28</f>
        <v>TRIGO</v>
      </c>
      <c r="U28" s="230"/>
      <c r="V28" s="230"/>
      <c r="W28" s="230"/>
      <c r="X28" s="230"/>
      <c r="Y28" s="230"/>
      <c r="Z28" s="230"/>
      <c r="AA28" s="230"/>
      <c r="AB28" s="229" t="str">
        <f>T28</f>
        <v>TRIGO</v>
      </c>
      <c r="AC28" s="230"/>
      <c r="AD28" s="230"/>
      <c r="AE28" s="230"/>
      <c r="AF28" s="230"/>
      <c r="AG28" s="230"/>
      <c r="AH28" s="230"/>
      <c r="AI28" s="235"/>
      <c r="AJ28" s="229" t="str">
        <f>AB28</f>
        <v>TRIGO</v>
      </c>
      <c r="AK28" s="230"/>
      <c r="AL28" s="230"/>
      <c r="AM28" s="230"/>
      <c r="AN28" s="230"/>
      <c r="AO28" s="230"/>
      <c r="AP28" s="230"/>
      <c r="AQ28" s="230"/>
      <c r="AR28" s="230"/>
      <c r="AS28" s="230"/>
      <c r="AT28" s="229" t="str">
        <f>AJ28</f>
        <v>TRIGO</v>
      </c>
      <c r="AU28" s="230"/>
      <c r="AV28" s="230"/>
      <c r="AW28" s="230"/>
      <c r="AX28" s="230"/>
      <c r="AY28" s="230"/>
      <c r="AZ28" s="230"/>
      <c r="BA28" s="230"/>
      <c r="BB28" s="230"/>
    </row>
    <row r="29" spans="1:54" x14ac:dyDescent="0.25">
      <c r="A29" s="191" t="s">
        <v>2</v>
      </c>
      <c r="B29" s="60" t="s">
        <v>3</v>
      </c>
      <c r="C29" s="214" t="s">
        <v>4</v>
      </c>
      <c r="D29" s="215"/>
      <c r="E29" s="215"/>
      <c r="F29" s="215"/>
      <c r="G29" s="215"/>
      <c r="H29" s="215"/>
      <c r="I29" s="215"/>
      <c r="J29" s="216"/>
      <c r="K29" s="191" t="s">
        <v>2</v>
      </c>
      <c r="L29" s="214" t="s">
        <v>5</v>
      </c>
      <c r="M29" s="215"/>
      <c r="N29" s="215"/>
      <c r="O29" s="215"/>
      <c r="P29" s="215"/>
      <c r="Q29" s="215"/>
      <c r="R29" s="215"/>
      <c r="S29" s="216"/>
      <c r="T29" s="191" t="s">
        <v>2</v>
      </c>
      <c r="U29" s="214" t="s">
        <v>6</v>
      </c>
      <c r="V29" s="215"/>
      <c r="W29" s="215"/>
      <c r="X29" s="215"/>
      <c r="Y29" s="215"/>
      <c r="Z29" s="215"/>
      <c r="AA29" s="216"/>
      <c r="AB29" s="191" t="s">
        <v>2</v>
      </c>
      <c r="AC29" s="214" t="s">
        <v>7</v>
      </c>
      <c r="AD29" s="215"/>
      <c r="AE29" s="215"/>
      <c r="AF29" s="215"/>
      <c r="AG29" s="215"/>
      <c r="AH29" s="215"/>
      <c r="AI29" s="216"/>
      <c r="AJ29" s="191" t="s">
        <v>2</v>
      </c>
      <c r="AK29" s="214" t="s">
        <v>8</v>
      </c>
      <c r="AL29" s="215"/>
      <c r="AM29" s="215"/>
      <c r="AN29" s="215"/>
      <c r="AO29" s="215"/>
      <c r="AP29" s="215"/>
      <c r="AQ29" s="215"/>
      <c r="AR29" s="216"/>
      <c r="AS29" s="75" t="s">
        <v>9</v>
      </c>
      <c r="AT29" s="191" t="s">
        <v>2</v>
      </c>
      <c r="AU29" s="214" t="s">
        <v>10</v>
      </c>
      <c r="AV29" s="215"/>
      <c r="AW29" s="215"/>
      <c r="AX29" s="215"/>
      <c r="AY29" s="215"/>
      <c r="AZ29" s="215"/>
      <c r="BA29" s="215"/>
      <c r="BB29" s="216"/>
    </row>
    <row r="30" spans="1:54" x14ac:dyDescent="0.25">
      <c r="A30" s="181"/>
      <c r="B30" s="182" t="s">
        <v>11</v>
      </c>
      <c r="C30" s="183" t="s">
        <v>12</v>
      </c>
      <c r="D30" s="183" t="s">
        <v>13</v>
      </c>
      <c r="E30" s="183" t="s">
        <v>14</v>
      </c>
      <c r="F30" s="183" t="s">
        <v>15</v>
      </c>
      <c r="G30" s="184" t="s">
        <v>16</v>
      </c>
      <c r="H30" s="183" t="s">
        <v>17</v>
      </c>
      <c r="I30" s="183" t="s">
        <v>18</v>
      </c>
      <c r="J30" s="185" t="s">
        <v>19</v>
      </c>
      <c r="K30" s="181"/>
      <c r="L30" s="183" t="s">
        <v>12</v>
      </c>
      <c r="M30" s="183" t="s">
        <v>13</v>
      </c>
      <c r="N30" s="183" t="s">
        <v>14</v>
      </c>
      <c r="O30" s="183" t="s">
        <v>15</v>
      </c>
      <c r="P30" s="184" t="s">
        <v>16</v>
      </c>
      <c r="Q30" s="183" t="s">
        <v>17</v>
      </c>
      <c r="R30" s="183" t="s">
        <v>18</v>
      </c>
      <c r="S30" s="182" t="s">
        <v>19</v>
      </c>
      <c r="T30" s="181"/>
      <c r="U30" s="183" t="s">
        <v>12</v>
      </c>
      <c r="V30" s="183" t="s">
        <v>13</v>
      </c>
      <c r="W30" s="183" t="s">
        <v>14</v>
      </c>
      <c r="X30" s="183" t="s">
        <v>15</v>
      </c>
      <c r="Y30" s="184" t="s">
        <v>16</v>
      </c>
      <c r="Z30" s="183" t="s">
        <v>17</v>
      </c>
      <c r="AA30" s="183" t="s">
        <v>18</v>
      </c>
      <c r="AB30" s="181"/>
      <c r="AC30" s="183" t="s">
        <v>12</v>
      </c>
      <c r="AD30" s="183" t="s">
        <v>13</v>
      </c>
      <c r="AE30" s="183" t="s">
        <v>14</v>
      </c>
      <c r="AF30" s="183" t="s">
        <v>15</v>
      </c>
      <c r="AG30" s="184" t="s">
        <v>16</v>
      </c>
      <c r="AH30" s="183" t="s">
        <v>17</v>
      </c>
      <c r="AI30" s="185" t="s">
        <v>18</v>
      </c>
      <c r="AJ30" s="181"/>
      <c r="AK30" s="183" t="s">
        <v>12</v>
      </c>
      <c r="AL30" s="183" t="s">
        <v>13</v>
      </c>
      <c r="AM30" s="183" t="s">
        <v>14</v>
      </c>
      <c r="AN30" s="183" t="s">
        <v>15</v>
      </c>
      <c r="AO30" s="184" t="s">
        <v>16</v>
      </c>
      <c r="AP30" s="183" t="s">
        <v>17</v>
      </c>
      <c r="AQ30" s="183" t="s">
        <v>18</v>
      </c>
      <c r="AR30" s="76" t="s">
        <v>19</v>
      </c>
      <c r="AS30" s="76" t="s">
        <v>11</v>
      </c>
      <c r="AT30" s="181"/>
      <c r="AU30" s="183" t="s">
        <v>12</v>
      </c>
      <c r="AV30" s="183" t="s">
        <v>13</v>
      </c>
      <c r="AW30" s="183" t="s">
        <v>14</v>
      </c>
      <c r="AX30" s="183" t="s">
        <v>15</v>
      </c>
      <c r="AY30" s="184" t="s">
        <v>16</v>
      </c>
      <c r="AZ30" s="183" t="s">
        <v>17</v>
      </c>
      <c r="BA30" s="183" t="s">
        <v>18</v>
      </c>
      <c r="BB30" s="76" t="s">
        <v>19</v>
      </c>
    </row>
    <row r="31" spans="1:54" x14ac:dyDescent="0.25">
      <c r="A31" s="181" t="s">
        <v>20</v>
      </c>
      <c r="B31" s="205"/>
      <c r="C31" s="80">
        <v>0</v>
      </c>
      <c r="D31" s="80">
        <v>1</v>
      </c>
      <c r="E31" s="80">
        <v>0</v>
      </c>
      <c r="F31" s="80">
        <v>0</v>
      </c>
      <c r="G31" s="80">
        <v>0</v>
      </c>
      <c r="H31" s="80">
        <v>0</v>
      </c>
      <c r="I31" s="80">
        <v>0</v>
      </c>
      <c r="J31" s="81">
        <f t="shared" ref="J31:J48" si="13">SUM(C31:I31)</f>
        <v>1</v>
      </c>
      <c r="K31" s="181" t="s">
        <v>20</v>
      </c>
      <c r="L31" s="186">
        <f t="shared" ref="L31:R48" si="14">C31*$B31</f>
        <v>0</v>
      </c>
      <c r="M31" s="186">
        <f t="shared" si="14"/>
        <v>0</v>
      </c>
      <c r="N31" s="186">
        <f t="shared" si="14"/>
        <v>0</v>
      </c>
      <c r="O31" s="186">
        <f t="shared" si="14"/>
        <v>0</v>
      </c>
      <c r="P31" s="186">
        <f t="shared" si="14"/>
        <v>0</v>
      </c>
      <c r="Q31" s="186">
        <f t="shared" si="14"/>
        <v>0</v>
      </c>
      <c r="R31" s="186">
        <f t="shared" si="14"/>
        <v>0</v>
      </c>
      <c r="S31" s="74">
        <f t="shared" ref="S31:S44" si="15">SUM(L31:R31)</f>
        <v>0</v>
      </c>
      <c r="T31" s="181" t="s">
        <v>20</v>
      </c>
      <c r="U31" s="80">
        <v>0</v>
      </c>
      <c r="V31" s="80">
        <v>0.92</v>
      </c>
      <c r="W31" s="80">
        <v>0</v>
      </c>
      <c r="X31" s="80">
        <v>0</v>
      </c>
      <c r="Y31" s="80">
        <v>0</v>
      </c>
      <c r="Z31" s="80">
        <v>0</v>
      </c>
      <c r="AA31" s="80">
        <v>0</v>
      </c>
      <c r="AB31" s="181" t="s">
        <v>20</v>
      </c>
      <c r="AC31" s="80">
        <v>0</v>
      </c>
      <c r="AD31" s="80">
        <v>0.93500000000000005</v>
      </c>
      <c r="AE31" s="80">
        <v>0</v>
      </c>
      <c r="AF31" s="80">
        <v>0</v>
      </c>
      <c r="AG31" s="80">
        <v>0</v>
      </c>
      <c r="AH31" s="80">
        <v>0</v>
      </c>
      <c r="AI31" s="80">
        <v>0</v>
      </c>
      <c r="AJ31" s="181" t="s">
        <v>20</v>
      </c>
      <c r="AK31" s="186">
        <f t="shared" ref="AK31:AQ48" si="16">IFERROR(U31*L31,0)</f>
        <v>0</v>
      </c>
      <c r="AL31" s="186">
        <f t="shared" si="16"/>
        <v>0</v>
      </c>
      <c r="AM31" s="186">
        <f t="shared" si="16"/>
        <v>0</v>
      </c>
      <c r="AN31" s="186">
        <f t="shared" si="16"/>
        <v>0</v>
      </c>
      <c r="AO31" s="186">
        <f t="shared" si="16"/>
        <v>0</v>
      </c>
      <c r="AP31" s="186">
        <f t="shared" si="16"/>
        <v>0</v>
      </c>
      <c r="AQ31" s="186">
        <f t="shared" si="16"/>
        <v>0</v>
      </c>
      <c r="AR31" s="74">
        <f t="shared" ref="AR31" si="17">SUM(AK31:AQ31)</f>
        <v>0</v>
      </c>
      <c r="AS31" s="74">
        <f t="shared" ref="AS31:AS48" si="18">S31-AR31</f>
        <v>0</v>
      </c>
      <c r="AT31" s="181" t="s">
        <v>20</v>
      </c>
      <c r="AU31" s="186">
        <f t="shared" ref="AU31:BA46" si="19">IFERROR(L31*(1-U31/(AC31)),0)</f>
        <v>0</v>
      </c>
      <c r="AV31" s="186">
        <f t="shared" si="19"/>
        <v>0</v>
      </c>
      <c r="AW31" s="186">
        <f t="shared" si="19"/>
        <v>0</v>
      </c>
      <c r="AX31" s="186">
        <f t="shared" si="19"/>
        <v>0</v>
      </c>
      <c r="AY31" s="186">
        <f t="shared" si="19"/>
        <v>0</v>
      </c>
      <c r="AZ31" s="186">
        <f t="shared" si="19"/>
        <v>0</v>
      </c>
      <c r="BA31" s="186">
        <f t="shared" si="19"/>
        <v>0</v>
      </c>
      <c r="BB31" s="74">
        <f t="shared" ref="BB31:BB48" si="20">SUM(AU31:BA31)</f>
        <v>0</v>
      </c>
    </row>
    <row r="32" spans="1:54" x14ac:dyDescent="0.25">
      <c r="A32" s="181" t="s">
        <v>21</v>
      </c>
      <c r="B32" s="205"/>
      <c r="C32" s="80">
        <v>0</v>
      </c>
      <c r="D32" s="80">
        <v>0</v>
      </c>
      <c r="E32" s="80">
        <v>0</v>
      </c>
      <c r="F32" s="80">
        <v>0</v>
      </c>
      <c r="G32" s="80">
        <v>0</v>
      </c>
      <c r="H32" s="80">
        <v>0</v>
      </c>
      <c r="I32" s="80">
        <v>0</v>
      </c>
      <c r="J32" s="81">
        <f t="shared" si="13"/>
        <v>0</v>
      </c>
      <c r="K32" s="181" t="s">
        <v>21</v>
      </c>
      <c r="L32" s="186">
        <f t="shared" si="14"/>
        <v>0</v>
      </c>
      <c r="M32" s="186">
        <f t="shared" si="14"/>
        <v>0</v>
      </c>
      <c r="N32" s="186">
        <f t="shared" si="14"/>
        <v>0</v>
      </c>
      <c r="O32" s="186">
        <f t="shared" si="14"/>
        <v>0</v>
      </c>
      <c r="P32" s="186">
        <f t="shared" si="14"/>
        <v>0</v>
      </c>
      <c r="Q32" s="186">
        <f t="shared" si="14"/>
        <v>0</v>
      </c>
      <c r="R32" s="186">
        <f t="shared" si="14"/>
        <v>0</v>
      </c>
      <c r="S32" s="74">
        <f t="shared" si="15"/>
        <v>0</v>
      </c>
      <c r="T32" s="181" t="s">
        <v>21</v>
      </c>
      <c r="U32" s="80">
        <v>0</v>
      </c>
      <c r="V32" s="80">
        <v>0</v>
      </c>
      <c r="W32" s="80">
        <v>0</v>
      </c>
      <c r="X32" s="80">
        <v>0</v>
      </c>
      <c r="Y32" s="80">
        <v>0</v>
      </c>
      <c r="Z32" s="80">
        <v>0</v>
      </c>
      <c r="AA32" s="80">
        <v>0</v>
      </c>
      <c r="AB32" s="181" t="s">
        <v>21</v>
      </c>
      <c r="AC32" s="80">
        <v>0</v>
      </c>
      <c r="AD32" s="80">
        <v>0</v>
      </c>
      <c r="AE32" s="80">
        <v>0</v>
      </c>
      <c r="AF32" s="80">
        <v>0</v>
      </c>
      <c r="AG32" s="80">
        <v>0</v>
      </c>
      <c r="AH32" s="80">
        <v>0</v>
      </c>
      <c r="AI32" s="80">
        <v>0</v>
      </c>
      <c r="AJ32" s="181" t="s">
        <v>21</v>
      </c>
      <c r="AK32" s="186">
        <f t="shared" si="16"/>
        <v>0</v>
      </c>
      <c r="AL32" s="186">
        <f t="shared" si="16"/>
        <v>0</v>
      </c>
      <c r="AM32" s="186">
        <f t="shared" si="16"/>
        <v>0</v>
      </c>
      <c r="AN32" s="186">
        <f t="shared" si="16"/>
        <v>0</v>
      </c>
      <c r="AO32" s="186">
        <f t="shared" si="16"/>
        <v>0</v>
      </c>
      <c r="AP32" s="186">
        <f t="shared" si="16"/>
        <v>0</v>
      </c>
      <c r="AQ32" s="186">
        <f t="shared" si="16"/>
        <v>0</v>
      </c>
      <c r="AR32" s="74">
        <f t="shared" ref="AR32:AR48" si="21">SUM(AK32:AQ32)</f>
        <v>0</v>
      </c>
      <c r="AS32" s="74">
        <f t="shared" si="18"/>
        <v>0</v>
      </c>
      <c r="AT32" s="181" t="s">
        <v>21</v>
      </c>
      <c r="AU32" s="186">
        <f t="shared" si="19"/>
        <v>0</v>
      </c>
      <c r="AV32" s="186">
        <f t="shared" si="19"/>
        <v>0</v>
      </c>
      <c r="AW32" s="186">
        <f t="shared" si="19"/>
        <v>0</v>
      </c>
      <c r="AX32" s="186">
        <f t="shared" si="19"/>
        <v>0</v>
      </c>
      <c r="AY32" s="186">
        <f t="shared" si="19"/>
        <v>0</v>
      </c>
      <c r="AZ32" s="186">
        <f t="shared" si="19"/>
        <v>0</v>
      </c>
      <c r="BA32" s="186">
        <f t="shared" si="19"/>
        <v>0</v>
      </c>
      <c r="BB32" s="74">
        <f t="shared" si="20"/>
        <v>0</v>
      </c>
    </row>
    <row r="33" spans="1:54" x14ac:dyDescent="0.25">
      <c r="A33" s="181" t="s">
        <v>22</v>
      </c>
      <c r="B33" s="205"/>
      <c r="C33" s="80">
        <v>0</v>
      </c>
      <c r="D33" s="80">
        <v>0</v>
      </c>
      <c r="E33" s="80">
        <v>0</v>
      </c>
      <c r="F33" s="80">
        <v>0</v>
      </c>
      <c r="G33" s="80">
        <v>0</v>
      </c>
      <c r="H33" s="80">
        <v>0</v>
      </c>
      <c r="I33" s="80">
        <v>0</v>
      </c>
      <c r="J33" s="81">
        <f t="shared" si="13"/>
        <v>0</v>
      </c>
      <c r="K33" s="181" t="s">
        <v>22</v>
      </c>
      <c r="L33" s="186">
        <f t="shared" si="14"/>
        <v>0</v>
      </c>
      <c r="M33" s="186">
        <f t="shared" si="14"/>
        <v>0</v>
      </c>
      <c r="N33" s="186">
        <f t="shared" si="14"/>
        <v>0</v>
      </c>
      <c r="O33" s="186">
        <f t="shared" si="14"/>
        <v>0</v>
      </c>
      <c r="P33" s="186">
        <f t="shared" si="14"/>
        <v>0</v>
      </c>
      <c r="Q33" s="186">
        <f t="shared" si="14"/>
        <v>0</v>
      </c>
      <c r="R33" s="186">
        <f t="shared" si="14"/>
        <v>0</v>
      </c>
      <c r="S33" s="74">
        <f t="shared" si="15"/>
        <v>0</v>
      </c>
      <c r="T33" s="181" t="s">
        <v>22</v>
      </c>
      <c r="U33" s="80">
        <v>0</v>
      </c>
      <c r="V33" s="80">
        <v>0</v>
      </c>
      <c r="W33" s="80">
        <v>0</v>
      </c>
      <c r="X33" s="80">
        <v>0</v>
      </c>
      <c r="Y33" s="80">
        <v>0</v>
      </c>
      <c r="Z33" s="80">
        <v>0</v>
      </c>
      <c r="AA33" s="80">
        <v>0</v>
      </c>
      <c r="AB33" s="181" t="s">
        <v>22</v>
      </c>
      <c r="AC33" s="80">
        <v>0</v>
      </c>
      <c r="AD33" s="80">
        <v>0</v>
      </c>
      <c r="AE33" s="80">
        <v>0</v>
      </c>
      <c r="AF33" s="80">
        <v>0</v>
      </c>
      <c r="AG33" s="80">
        <v>0</v>
      </c>
      <c r="AH33" s="80">
        <v>0</v>
      </c>
      <c r="AI33" s="80">
        <v>0</v>
      </c>
      <c r="AJ33" s="181" t="s">
        <v>22</v>
      </c>
      <c r="AK33" s="186">
        <f t="shared" si="16"/>
        <v>0</v>
      </c>
      <c r="AL33" s="186">
        <f t="shared" si="16"/>
        <v>0</v>
      </c>
      <c r="AM33" s="186">
        <f t="shared" si="16"/>
        <v>0</v>
      </c>
      <c r="AN33" s="186">
        <f t="shared" si="16"/>
        <v>0</v>
      </c>
      <c r="AO33" s="186">
        <f t="shared" si="16"/>
        <v>0</v>
      </c>
      <c r="AP33" s="186">
        <f t="shared" si="16"/>
        <v>0</v>
      </c>
      <c r="AQ33" s="186">
        <f t="shared" si="16"/>
        <v>0</v>
      </c>
      <c r="AR33" s="74">
        <f t="shared" si="21"/>
        <v>0</v>
      </c>
      <c r="AS33" s="74">
        <f t="shared" si="18"/>
        <v>0</v>
      </c>
      <c r="AT33" s="181" t="s">
        <v>22</v>
      </c>
      <c r="AU33" s="186">
        <f t="shared" si="19"/>
        <v>0</v>
      </c>
      <c r="AV33" s="186">
        <f t="shared" si="19"/>
        <v>0</v>
      </c>
      <c r="AW33" s="186">
        <f t="shared" si="19"/>
        <v>0</v>
      </c>
      <c r="AX33" s="186">
        <f t="shared" si="19"/>
        <v>0</v>
      </c>
      <c r="AY33" s="186">
        <f t="shared" si="19"/>
        <v>0</v>
      </c>
      <c r="AZ33" s="186">
        <f t="shared" si="19"/>
        <v>0</v>
      </c>
      <c r="BA33" s="186">
        <f t="shared" si="19"/>
        <v>0</v>
      </c>
      <c r="BB33" s="74">
        <f t="shared" si="20"/>
        <v>0</v>
      </c>
    </row>
    <row r="34" spans="1:54" x14ac:dyDescent="0.25">
      <c r="A34" s="181" t="s">
        <v>23</v>
      </c>
      <c r="B34" s="205"/>
      <c r="C34" s="80">
        <v>0</v>
      </c>
      <c r="D34" s="80">
        <v>0</v>
      </c>
      <c r="E34" s="80">
        <v>0</v>
      </c>
      <c r="F34" s="80">
        <v>0</v>
      </c>
      <c r="G34" s="80">
        <v>0</v>
      </c>
      <c r="H34" s="80">
        <v>0</v>
      </c>
      <c r="I34" s="80">
        <v>0</v>
      </c>
      <c r="J34" s="81">
        <f t="shared" si="13"/>
        <v>0</v>
      </c>
      <c r="K34" s="181" t="s">
        <v>23</v>
      </c>
      <c r="L34" s="186">
        <f t="shared" si="14"/>
        <v>0</v>
      </c>
      <c r="M34" s="186">
        <f t="shared" si="14"/>
        <v>0</v>
      </c>
      <c r="N34" s="186">
        <f t="shared" si="14"/>
        <v>0</v>
      </c>
      <c r="O34" s="186">
        <f t="shared" si="14"/>
        <v>0</v>
      </c>
      <c r="P34" s="186">
        <f t="shared" si="14"/>
        <v>0</v>
      </c>
      <c r="Q34" s="186">
        <f t="shared" si="14"/>
        <v>0</v>
      </c>
      <c r="R34" s="186">
        <f t="shared" si="14"/>
        <v>0</v>
      </c>
      <c r="S34" s="74">
        <f t="shared" si="15"/>
        <v>0</v>
      </c>
      <c r="T34" s="181" t="s">
        <v>23</v>
      </c>
      <c r="U34" s="80">
        <v>0</v>
      </c>
      <c r="V34" s="80">
        <v>0</v>
      </c>
      <c r="W34" s="80">
        <v>0</v>
      </c>
      <c r="X34" s="80">
        <v>0</v>
      </c>
      <c r="Y34" s="80">
        <v>0</v>
      </c>
      <c r="Z34" s="80">
        <v>0</v>
      </c>
      <c r="AA34" s="80">
        <v>0</v>
      </c>
      <c r="AB34" s="181" t="s">
        <v>23</v>
      </c>
      <c r="AC34" s="80">
        <v>0</v>
      </c>
      <c r="AD34" s="80">
        <v>0</v>
      </c>
      <c r="AE34" s="80">
        <v>0</v>
      </c>
      <c r="AF34" s="80">
        <v>0</v>
      </c>
      <c r="AG34" s="80">
        <v>0</v>
      </c>
      <c r="AH34" s="80">
        <v>0</v>
      </c>
      <c r="AI34" s="80">
        <v>0</v>
      </c>
      <c r="AJ34" s="181" t="s">
        <v>23</v>
      </c>
      <c r="AK34" s="186">
        <f t="shared" si="16"/>
        <v>0</v>
      </c>
      <c r="AL34" s="186">
        <f t="shared" si="16"/>
        <v>0</v>
      </c>
      <c r="AM34" s="186">
        <f t="shared" si="16"/>
        <v>0</v>
      </c>
      <c r="AN34" s="186">
        <f t="shared" si="16"/>
        <v>0</v>
      </c>
      <c r="AO34" s="186">
        <f t="shared" si="16"/>
        <v>0</v>
      </c>
      <c r="AP34" s="186">
        <f t="shared" si="16"/>
        <v>0</v>
      </c>
      <c r="AQ34" s="186">
        <f t="shared" si="16"/>
        <v>0</v>
      </c>
      <c r="AR34" s="74">
        <f t="shared" si="21"/>
        <v>0</v>
      </c>
      <c r="AS34" s="74">
        <f t="shared" si="18"/>
        <v>0</v>
      </c>
      <c r="AT34" s="181" t="s">
        <v>23</v>
      </c>
      <c r="AU34" s="186">
        <f t="shared" si="19"/>
        <v>0</v>
      </c>
      <c r="AV34" s="186">
        <f t="shared" si="19"/>
        <v>0</v>
      </c>
      <c r="AW34" s="186">
        <f t="shared" si="19"/>
        <v>0</v>
      </c>
      <c r="AX34" s="186">
        <f t="shared" si="19"/>
        <v>0</v>
      </c>
      <c r="AY34" s="186">
        <f t="shared" si="19"/>
        <v>0</v>
      </c>
      <c r="AZ34" s="186">
        <f t="shared" si="19"/>
        <v>0</v>
      </c>
      <c r="BA34" s="186">
        <f t="shared" si="19"/>
        <v>0</v>
      </c>
      <c r="BB34" s="74">
        <f t="shared" si="20"/>
        <v>0</v>
      </c>
    </row>
    <row r="35" spans="1:54" x14ac:dyDescent="0.25">
      <c r="A35" s="187" t="s">
        <v>24</v>
      </c>
      <c r="B35" s="205"/>
      <c r="C35" s="80">
        <v>0</v>
      </c>
      <c r="D35" s="80">
        <v>0</v>
      </c>
      <c r="E35" s="80">
        <v>0</v>
      </c>
      <c r="F35" s="80">
        <v>0</v>
      </c>
      <c r="G35" s="80">
        <v>0</v>
      </c>
      <c r="H35" s="80">
        <v>0</v>
      </c>
      <c r="I35" s="80">
        <v>0</v>
      </c>
      <c r="J35" s="81">
        <f t="shared" si="13"/>
        <v>0</v>
      </c>
      <c r="K35" s="187" t="s">
        <v>24</v>
      </c>
      <c r="L35" s="186">
        <f t="shared" si="14"/>
        <v>0</v>
      </c>
      <c r="M35" s="186">
        <f t="shared" si="14"/>
        <v>0</v>
      </c>
      <c r="N35" s="186">
        <f t="shared" si="14"/>
        <v>0</v>
      </c>
      <c r="O35" s="186">
        <f t="shared" si="14"/>
        <v>0</v>
      </c>
      <c r="P35" s="186">
        <f t="shared" si="14"/>
        <v>0</v>
      </c>
      <c r="Q35" s="186">
        <f t="shared" si="14"/>
        <v>0</v>
      </c>
      <c r="R35" s="186">
        <f t="shared" si="14"/>
        <v>0</v>
      </c>
      <c r="S35" s="74">
        <f t="shared" si="15"/>
        <v>0</v>
      </c>
      <c r="T35" s="187" t="s">
        <v>24</v>
      </c>
      <c r="U35" s="80">
        <v>0</v>
      </c>
      <c r="V35" s="80">
        <v>0</v>
      </c>
      <c r="W35" s="80">
        <v>0</v>
      </c>
      <c r="X35" s="80">
        <v>0</v>
      </c>
      <c r="Y35" s="80">
        <v>0</v>
      </c>
      <c r="Z35" s="80">
        <v>0</v>
      </c>
      <c r="AA35" s="80">
        <v>0</v>
      </c>
      <c r="AB35" s="187" t="s">
        <v>24</v>
      </c>
      <c r="AC35" s="80">
        <v>0</v>
      </c>
      <c r="AD35" s="80">
        <v>0</v>
      </c>
      <c r="AE35" s="80">
        <v>0</v>
      </c>
      <c r="AF35" s="80">
        <v>0</v>
      </c>
      <c r="AG35" s="80">
        <v>0</v>
      </c>
      <c r="AH35" s="80">
        <v>0</v>
      </c>
      <c r="AI35" s="80">
        <v>0</v>
      </c>
      <c r="AJ35" s="187" t="s">
        <v>24</v>
      </c>
      <c r="AK35" s="186">
        <f t="shared" si="16"/>
        <v>0</v>
      </c>
      <c r="AL35" s="186">
        <f t="shared" si="16"/>
        <v>0</v>
      </c>
      <c r="AM35" s="186">
        <f t="shared" si="16"/>
        <v>0</v>
      </c>
      <c r="AN35" s="186">
        <f t="shared" si="16"/>
        <v>0</v>
      </c>
      <c r="AO35" s="186">
        <f t="shared" si="16"/>
        <v>0</v>
      </c>
      <c r="AP35" s="186">
        <f t="shared" si="16"/>
        <v>0</v>
      </c>
      <c r="AQ35" s="186">
        <f t="shared" si="16"/>
        <v>0</v>
      </c>
      <c r="AR35" s="74">
        <f t="shared" si="21"/>
        <v>0</v>
      </c>
      <c r="AS35" s="74">
        <f t="shared" si="18"/>
        <v>0</v>
      </c>
      <c r="AT35" s="187" t="s">
        <v>24</v>
      </c>
      <c r="AU35" s="186">
        <f t="shared" si="19"/>
        <v>0</v>
      </c>
      <c r="AV35" s="186">
        <f t="shared" si="19"/>
        <v>0</v>
      </c>
      <c r="AW35" s="186">
        <f t="shared" si="19"/>
        <v>0</v>
      </c>
      <c r="AX35" s="186">
        <f t="shared" si="19"/>
        <v>0</v>
      </c>
      <c r="AY35" s="186">
        <f t="shared" si="19"/>
        <v>0</v>
      </c>
      <c r="AZ35" s="186">
        <f t="shared" si="19"/>
        <v>0</v>
      </c>
      <c r="BA35" s="186">
        <f t="shared" si="19"/>
        <v>0</v>
      </c>
      <c r="BB35" s="74">
        <f t="shared" si="20"/>
        <v>0</v>
      </c>
    </row>
    <row r="36" spans="1:54" x14ac:dyDescent="0.25">
      <c r="A36" s="188" t="s">
        <v>25</v>
      </c>
      <c r="B36" s="205"/>
      <c r="C36" s="80">
        <v>0</v>
      </c>
      <c r="D36" s="80">
        <v>0</v>
      </c>
      <c r="E36" s="80">
        <v>0</v>
      </c>
      <c r="F36" s="80">
        <v>0</v>
      </c>
      <c r="G36" s="80">
        <v>0</v>
      </c>
      <c r="H36" s="80">
        <v>0</v>
      </c>
      <c r="I36" s="80">
        <v>0</v>
      </c>
      <c r="J36" s="81">
        <f t="shared" si="13"/>
        <v>0</v>
      </c>
      <c r="K36" s="188" t="s">
        <v>25</v>
      </c>
      <c r="L36" s="186">
        <f t="shared" si="14"/>
        <v>0</v>
      </c>
      <c r="M36" s="186">
        <f t="shared" si="14"/>
        <v>0</v>
      </c>
      <c r="N36" s="186">
        <f t="shared" si="14"/>
        <v>0</v>
      </c>
      <c r="O36" s="186">
        <f t="shared" si="14"/>
        <v>0</v>
      </c>
      <c r="P36" s="186">
        <f t="shared" si="14"/>
        <v>0</v>
      </c>
      <c r="Q36" s="186">
        <f t="shared" si="14"/>
        <v>0</v>
      </c>
      <c r="R36" s="186">
        <f t="shared" si="14"/>
        <v>0</v>
      </c>
      <c r="S36" s="74">
        <f t="shared" si="15"/>
        <v>0</v>
      </c>
      <c r="T36" s="188" t="s">
        <v>25</v>
      </c>
      <c r="U36" s="80">
        <v>0</v>
      </c>
      <c r="V36" s="80">
        <v>0</v>
      </c>
      <c r="W36" s="80">
        <v>0</v>
      </c>
      <c r="X36" s="80">
        <v>0</v>
      </c>
      <c r="Y36" s="80">
        <v>0</v>
      </c>
      <c r="Z36" s="80">
        <v>0</v>
      </c>
      <c r="AA36" s="80">
        <v>0</v>
      </c>
      <c r="AB36" s="188" t="s">
        <v>25</v>
      </c>
      <c r="AC36" s="80">
        <v>0</v>
      </c>
      <c r="AD36" s="80">
        <v>0</v>
      </c>
      <c r="AE36" s="80">
        <v>0</v>
      </c>
      <c r="AF36" s="80">
        <v>0</v>
      </c>
      <c r="AG36" s="80">
        <v>0</v>
      </c>
      <c r="AH36" s="80">
        <v>0</v>
      </c>
      <c r="AI36" s="80">
        <v>0</v>
      </c>
      <c r="AJ36" s="188" t="s">
        <v>25</v>
      </c>
      <c r="AK36" s="186">
        <f t="shared" si="16"/>
        <v>0</v>
      </c>
      <c r="AL36" s="186">
        <f t="shared" si="16"/>
        <v>0</v>
      </c>
      <c r="AM36" s="186">
        <f t="shared" si="16"/>
        <v>0</v>
      </c>
      <c r="AN36" s="186">
        <f t="shared" si="16"/>
        <v>0</v>
      </c>
      <c r="AO36" s="186">
        <f t="shared" si="16"/>
        <v>0</v>
      </c>
      <c r="AP36" s="186">
        <f t="shared" si="16"/>
        <v>0</v>
      </c>
      <c r="AQ36" s="186">
        <f t="shared" si="16"/>
        <v>0</v>
      </c>
      <c r="AR36" s="74">
        <f t="shared" si="21"/>
        <v>0</v>
      </c>
      <c r="AS36" s="74">
        <f t="shared" si="18"/>
        <v>0</v>
      </c>
      <c r="AT36" s="188" t="s">
        <v>25</v>
      </c>
      <c r="AU36" s="186">
        <f t="shared" si="19"/>
        <v>0</v>
      </c>
      <c r="AV36" s="186">
        <f t="shared" si="19"/>
        <v>0</v>
      </c>
      <c r="AW36" s="186">
        <f t="shared" si="19"/>
        <v>0</v>
      </c>
      <c r="AX36" s="186">
        <f t="shared" si="19"/>
        <v>0</v>
      </c>
      <c r="AY36" s="186">
        <f t="shared" si="19"/>
        <v>0</v>
      </c>
      <c r="AZ36" s="186">
        <f t="shared" si="19"/>
        <v>0</v>
      </c>
      <c r="BA36" s="186">
        <f t="shared" si="19"/>
        <v>0</v>
      </c>
      <c r="BB36" s="74">
        <f t="shared" si="20"/>
        <v>0</v>
      </c>
    </row>
    <row r="37" spans="1:54" x14ac:dyDescent="0.25">
      <c r="A37" s="181" t="s">
        <v>26</v>
      </c>
      <c r="B37" s="205"/>
      <c r="C37" s="80">
        <v>0</v>
      </c>
      <c r="D37" s="80">
        <v>0</v>
      </c>
      <c r="E37" s="80">
        <v>0</v>
      </c>
      <c r="F37" s="80">
        <v>0</v>
      </c>
      <c r="G37" s="80">
        <v>0</v>
      </c>
      <c r="H37" s="80">
        <v>0</v>
      </c>
      <c r="I37" s="80">
        <v>0</v>
      </c>
      <c r="J37" s="81">
        <f t="shared" si="13"/>
        <v>0</v>
      </c>
      <c r="K37" s="181" t="s">
        <v>26</v>
      </c>
      <c r="L37" s="186">
        <f t="shared" si="14"/>
        <v>0</v>
      </c>
      <c r="M37" s="186">
        <f t="shared" si="14"/>
        <v>0</v>
      </c>
      <c r="N37" s="186">
        <f t="shared" si="14"/>
        <v>0</v>
      </c>
      <c r="O37" s="186">
        <f t="shared" si="14"/>
        <v>0</v>
      </c>
      <c r="P37" s="186">
        <f t="shared" si="14"/>
        <v>0</v>
      </c>
      <c r="Q37" s="186">
        <f t="shared" si="14"/>
        <v>0</v>
      </c>
      <c r="R37" s="186">
        <f t="shared" si="14"/>
        <v>0</v>
      </c>
      <c r="S37" s="74">
        <f t="shared" si="15"/>
        <v>0</v>
      </c>
      <c r="T37" s="181" t="s">
        <v>26</v>
      </c>
      <c r="U37" s="80">
        <v>0</v>
      </c>
      <c r="V37" s="80">
        <v>0</v>
      </c>
      <c r="W37" s="80">
        <v>0</v>
      </c>
      <c r="X37" s="80">
        <v>0</v>
      </c>
      <c r="Y37" s="80">
        <v>0</v>
      </c>
      <c r="Z37" s="80">
        <v>0</v>
      </c>
      <c r="AA37" s="80">
        <v>0</v>
      </c>
      <c r="AB37" s="181" t="s">
        <v>26</v>
      </c>
      <c r="AC37" s="80">
        <v>0</v>
      </c>
      <c r="AD37" s="80">
        <v>0</v>
      </c>
      <c r="AE37" s="80">
        <v>0</v>
      </c>
      <c r="AF37" s="80">
        <v>0</v>
      </c>
      <c r="AG37" s="80">
        <v>0</v>
      </c>
      <c r="AH37" s="80">
        <v>0</v>
      </c>
      <c r="AI37" s="80">
        <v>0</v>
      </c>
      <c r="AJ37" s="181" t="s">
        <v>26</v>
      </c>
      <c r="AK37" s="186">
        <f t="shared" si="16"/>
        <v>0</v>
      </c>
      <c r="AL37" s="186">
        <f t="shared" si="16"/>
        <v>0</v>
      </c>
      <c r="AM37" s="186">
        <f t="shared" si="16"/>
        <v>0</v>
      </c>
      <c r="AN37" s="186">
        <f t="shared" si="16"/>
        <v>0</v>
      </c>
      <c r="AO37" s="186">
        <f t="shared" si="16"/>
        <v>0</v>
      </c>
      <c r="AP37" s="186">
        <f t="shared" si="16"/>
        <v>0</v>
      </c>
      <c r="AQ37" s="186">
        <f t="shared" si="16"/>
        <v>0</v>
      </c>
      <c r="AR37" s="74">
        <f t="shared" si="21"/>
        <v>0</v>
      </c>
      <c r="AS37" s="74">
        <f t="shared" si="18"/>
        <v>0</v>
      </c>
      <c r="AT37" s="181" t="s">
        <v>26</v>
      </c>
      <c r="AU37" s="186">
        <f t="shared" si="19"/>
        <v>0</v>
      </c>
      <c r="AV37" s="186">
        <f t="shared" si="19"/>
        <v>0</v>
      </c>
      <c r="AW37" s="186">
        <f t="shared" si="19"/>
        <v>0</v>
      </c>
      <c r="AX37" s="186">
        <f t="shared" si="19"/>
        <v>0</v>
      </c>
      <c r="AY37" s="186">
        <f t="shared" si="19"/>
        <v>0</v>
      </c>
      <c r="AZ37" s="186">
        <f t="shared" si="19"/>
        <v>0</v>
      </c>
      <c r="BA37" s="186">
        <f t="shared" si="19"/>
        <v>0</v>
      </c>
      <c r="BB37" s="74">
        <f t="shared" si="20"/>
        <v>0</v>
      </c>
    </row>
    <row r="38" spans="1:54" x14ac:dyDescent="0.25">
      <c r="A38" s="181" t="s">
        <v>27</v>
      </c>
      <c r="B38" s="205"/>
      <c r="C38" s="80">
        <v>0</v>
      </c>
      <c r="D38" s="80">
        <v>0</v>
      </c>
      <c r="E38" s="80">
        <v>0</v>
      </c>
      <c r="F38" s="80">
        <v>0</v>
      </c>
      <c r="G38" s="80">
        <v>0</v>
      </c>
      <c r="H38" s="80">
        <v>0</v>
      </c>
      <c r="I38" s="80">
        <v>0</v>
      </c>
      <c r="J38" s="81">
        <f t="shared" si="13"/>
        <v>0</v>
      </c>
      <c r="K38" s="181" t="s">
        <v>27</v>
      </c>
      <c r="L38" s="186">
        <f t="shared" si="14"/>
        <v>0</v>
      </c>
      <c r="M38" s="186">
        <f t="shared" si="14"/>
        <v>0</v>
      </c>
      <c r="N38" s="186">
        <f t="shared" si="14"/>
        <v>0</v>
      </c>
      <c r="O38" s="186">
        <f t="shared" si="14"/>
        <v>0</v>
      </c>
      <c r="P38" s="186">
        <f t="shared" si="14"/>
        <v>0</v>
      </c>
      <c r="Q38" s="186">
        <f t="shared" si="14"/>
        <v>0</v>
      </c>
      <c r="R38" s="186">
        <f t="shared" si="14"/>
        <v>0</v>
      </c>
      <c r="S38" s="74">
        <f t="shared" si="15"/>
        <v>0</v>
      </c>
      <c r="T38" s="181" t="s">
        <v>27</v>
      </c>
      <c r="U38" s="80">
        <v>0</v>
      </c>
      <c r="V38" s="80">
        <v>0</v>
      </c>
      <c r="W38" s="80">
        <v>0</v>
      </c>
      <c r="X38" s="80">
        <v>0</v>
      </c>
      <c r="Y38" s="80">
        <v>0</v>
      </c>
      <c r="Z38" s="80">
        <v>0</v>
      </c>
      <c r="AA38" s="80">
        <v>0</v>
      </c>
      <c r="AB38" s="181" t="s">
        <v>27</v>
      </c>
      <c r="AC38" s="80">
        <v>0</v>
      </c>
      <c r="AD38" s="80">
        <v>0</v>
      </c>
      <c r="AE38" s="80">
        <v>0</v>
      </c>
      <c r="AF38" s="80">
        <v>0</v>
      </c>
      <c r="AG38" s="80">
        <v>0</v>
      </c>
      <c r="AH38" s="80">
        <v>0</v>
      </c>
      <c r="AI38" s="80">
        <v>0</v>
      </c>
      <c r="AJ38" s="181" t="s">
        <v>27</v>
      </c>
      <c r="AK38" s="186">
        <f t="shared" si="16"/>
        <v>0</v>
      </c>
      <c r="AL38" s="186">
        <f t="shared" si="16"/>
        <v>0</v>
      </c>
      <c r="AM38" s="186">
        <f t="shared" si="16"/>
        <v>0</v>
      </c>
      <c r="AN38" s="186">
        <f t="shared" si="16"/>
        <v>0</v>
      </c>
      <c r="AO38" s="186">
        <f t="shared" si="16"/>
        <v>0</v>
      </c>
      <c r="AP38" s="186">
        <f t="shared" si="16"/>
        <v>0</v>
      </c>
      <c r="AQ38" s="186">
        <f t="shared" si="16"/>
        <v>0</v>
      </c>
      <c r="AR38" s="74">
        <f t="shared" si="21"/>
        <v>0</v>
      </c>
      <c r="AS38" s="74">
        <f t="shared" si="18"/>
        <v>0</v>
      </c>
      <c r="AT38" s="181" t="s">
        <v>27</v>
      </c>
      <c r="AU38" s="186">
        <f t="shared" si="19"/>
        <v>0</v>
      </c>
      <c r="AV38" s="186">
        <f t="shared" si="19"/>
        <v>0</v>
      </c>
      <c r="AW38" s="186">
        <f t="shared" si="19"/>
        <v>0</v>
      </c>
      <c r="AX38" s="186">
        <f t="shared" si="19"/>
        <v>0</v>
      </c>
      <c r="AY38" s="186">
        <f t="shared" si="19"/>
        <v>0</v>
      </c>
      <c r="AZ38" s="186">
        <f t="shared" si="19"/>
        <v>0</v>
      </c>
      <c r="BA38" s="186">
        <f t="shared" si="19"/>
        <v>0</v>
      </c>
      <c r="BB38" s="74">
        <f t="shared" si="20"/>
        <v>0</v>
      </c>
    </row>
    <row r="39" spans="1:54" x14ac:dyDescent="0.25">
      <c r="A39" s="181" t="s">
        <v>28</v>
      </c>
      <c r="B39" s="205"/>
      <c r="C39" s="80">
        <v>0</v>
      </c>
      <c r="D39" s="80">
        <v>0</v>
      </c>
      <c r="E39" s="80">
        <v>0</v>
      </c>
      <c r="F39" s="80">
        <v>0</v>
      </c>
      <c r="G39" s="80">
        <v>0</v>
      </c>
      <c r="H39" s="80">
        <v>0</v>
      </c>
      <c r="I39" s="80">
        <v>0</v>
      </c>
      <c r="J39" s="81">
        <f t="shared" si="13"/>
        <v>0</v>
      </c>
      <c r="K39" s="181" t="s">
        <v>28</v>
      </c>
      <c r="L39" s="186">
        <f t="shared" si="14"/>
        <v>0</v>
      </c>
      <c r="M39" s="186">
        <f t="shared" si="14"/>
        <v>0</v>
      </c>
      <c r="N39" s="186">
        <f t="shared" si="14"/>
        <v>0</v>
      </c>
      <c r="O39" s="186">
        <f t="shared" si="14"/>
        <v>0</v>
      </c>
      <c r="P39" s="186">
        <f t="shared" si="14"/>
        <v>0</v>
      </c>
      <c r="Q39" s="186">
        <f t="shared" si="14"/>
        <v>0</v>
      </c>
      <c r="R39" s="186">
        <f t="shared" si="14"/>
        <v>0</v>
      </c>
      <c r="S39" s="74">
        <f t="shared" si="15"/>
        <v>0</v>
      </c>
      <c r="T39" s="181" t="s">
        <v>28</v>
      </c>
      <c r="U39" s="80">
        <v>0</v>
      </c>
      <c r="V39" s="80">
        <v>0</v>
      </c>
      <c r="W39" s="80">
        <v>0</v>
      </c>
      <c r="X39" s="80">
        <v>0</v>
      </c>
      <c r="Y39" s="80">
        <v>0</v>
      </c>
      <c r="Z39" s="80">
        <v>0</v>
      </c>
      <c r="AA39" s="80">
        <v>0</v>
      </c>
      <c r="AB39" s="181" t="s">
        <v>28</v>
      </c>
      <c r="AC39" s="80">
        <v>0</v>
      </c>
      <c r="AD39" s="80">
        <v>0</v>
      </c>
      <c r="AE39" s="80">
        <v>0</v>
      </c>
      <c r="AF39" s="80">
        <v>0</v>
      </c>
      <c r="AG39" s="80">
        <v>0</v>
      </c>
      <c r="AH39" s="80">
        <v>0</v>
      </c>
      <c r="AI39" s="80">
        <v>0</v>
      </c>
      <c r="AJ39" s="181" t="s">
        <v>28</v>
      </c>
      <c r="AK39" s="186">
        <f t="shared" si="16"/>
        <v>0</v>
      </c>
      <c r="AL39" s="186">
        <f t="shared" si="16"/>
        <v>0</v>
      </c>
      <c r="AM39" s="186">
        <f t="shared" si="16"/>
        <v>0</v>
      </c>
      <c r="AN39" s="186">
        <f t="shared" si="16"/>
        <v>0</v>
      </c>
      <c r="AO39" s="186">
        <f t="shared" si="16"/>
        <v>0</v>
      </c>
      <c r="AP39" s="186">
        <f t="shared" si="16"/>
        <v>0</v>
      </c>
      <c r="AQ39" s="186">
        <f t="shared" si="16"/>
        <v>0</v>
      </c>
      <c r="AR39" s="74">
        <f t="shared" si="21"/>
        <v>0</v>
      </c>
      <c r="AS39" s="74">
        <f t="shared" si="18"/>
        <v>0</v>
      </c>
      <c r="AT39" s="181" t="s">
        <v>28</v>
      </c>
      <c r="AU39" s="186">
        <f t="shared" si="19"/>
        <v>0</v>
      </c>
      <c r="AV39" s="186">
        <f t="shared" si="19"/>
        <v>0</v>
      </c>
      <c r="AW39" s="186">
        <f t="shared" si="19"/>
        <v>0</v>
      </c>
      <c r="AX39" s="186">
        <f t="shared" si="19"/>
        <v>0</v>
      </c>
      <c r="AY39" s="186">
        <f t="shared" si="19"/>
        <v>0</v>
      </c>
      <c r="AZ39" s="186">
        <f t="shared" si="19"/>
        <v>0</v>
      </c>
      <c r="BA39" s="186">
        <f t="shared" si="19"/>
        <v>0</v>
      </c>
      <c r="BB39" s="74">
        <f t="shared" si="20"/>
        <v>0</v>
      </c>
    </row>
    <row r="40" spans="1:54" x14ac:dyDescent="0.25">
      <c r="A40" s="181" t="s">
        <v>29</v>
      </c>
      <c r="B40" s="205"/>
      <c r="C40" s="80">
        <v>0</v>
      </c>
      <c r="D40" s="80">
        <v>0</v>
      </c>
      <c r="E40" s="80">
        <v>0</v>
      </c>
      <c r="F40" s="80">
        <v>0</v>
      </c>
      <c r="G40" s="80">
        <v>0</v>
      </c>
      <c r="H40" s="80">
        <v>0</v>
      </c>
      <c r="I40" s="80">
        <v>0</v>
      </c>
      <c r="J40" s="81">
        <f t="shared" si="13"/>
        <v>0</v>
      </c>
      <c r="K40" s="181" t="s">
        <v>29</v>
      </c>
      <c r="L40" s="186">
        <f t="shared" si="14"/>
        <v>0</v>
      </c>
      <c r="M40" s="186">
        <f t="shared" si="14"/>
        <v>0</v>
      </c>
      <c r="N40" s="186">
        <f t="shared" si="14"/>
        <v>0</v>
      </c>
      <c r="O40" s="186">
        <f t="shared" si="14"/>
        <v>0</v>
      </c>
      <c r="P40" s="186">
        <f t="shared" si="14"/>
        <v>0</v>
      </c>
      <c r="Q40" s="186">
        <f t="shared" si="14"/>
        <v>0</v>
      </c>
      <c r="R40" s="186">
        <f t="shared" si="14"/>
        <v>0</v>
      </c>
      <c r="S40" s="74">
        <f t="shared" si="15"/>
        <v>0</v>
      </c>
      <c r="T40" s="181" t="s">
        <v>29</v>
      </c>
      <c r="U40" s="80">
        <v>0</v>
      </c>
      <c r="V40" s="80">
        <v>0</v>
      </c>
      <c r="W40" s="80">
        <v>0</v>
      </c>
      <c r="X40" s="80">
        <v>0</v>
      </c>
      <c r="Y40" s="80">
        <v>0</v>
      </c>
      <c r="Z40" s="80">
        <v>0</v>
      </c>
      <c r="AA40" s="80">
        <v>0</v>
      </c>
      <c r="AB40" s="181" t="s">
        <v>29</v>
      </c>
      <c r="AC40" s="80">
        <v>0</v>
      </c>
      <c r="AD40" s="80">
        <v>0</v>
      </c>
      <c r="AE40" s="80">
        <v>0</v>
      </c>
      <c r="AF40" s="80">
        <v>0</v>
      </c>
      <c r="AG40" s="80">
        <v>0</v>
      </c>
      <c r="AH40" s="80">
        <v>0</v>
      </c>
      <c r="AI40" s="80">
        <v>0</v>
      </c>
      <c r="AJ40" s="181" t="s">
        <v>29</v>
      </c>
      <c r="AK40" s="186">
        <f t="shared" si="16"/>
        <v>0</v>
      </c>
      <c r="AL40" s="186">
        <f t="shared" si="16"/>
        <v>0</v>
      </c>
      <c r="AM40" s="186">
        <f t="shared" si="16"/>
        <v>0</v>
      </c>
      <c r="AN40" s="186">
        <f t="shared" si="16"/>
        <v>0</v>
      </c>
      <c r="AO40" s="186">
        <f t="shared" si="16"/>
        <v>0</v>
      </c>
      <c r="AP40" s="186">
        <f t="shared" si="16"/>
        <v>0</v>
      </c>
      <c r="AQ40" s="186">
        <f t="shared" si="16"/>
        <v>0</v>
      </c>
      <c r="AR40" s="74">
        <f t="shared" si="21"/>
        <v>0</v>
      </c>
      <c r="AS40" s="74">
        <f t="shared" si="18"/>
        <v>0</v>
      </c>
      <c r="AT40" s="181" t="s">
        <v>29</v>
      </c>
      <c r="AU40" s="186">
        <f t="shared" si="19"/>
        <v>0</v>
      </c>
      <c r="AV40" s="186">
        <f t="shared" si="19"/>
        <v>0</v>
      </c>
      <c r="AW40" s="186">
        <f t="shared" si="19"/>
        <v>0</v>
      </c>
      <c r="AX40" s="186">
        <f t="shared" si="19"/>
        <v>0</v>
      </c>
      <c r="AY40" s="186">
        <f t="shared" si="19"/>
        <v>0</v>
      </c>
      <c r="AZ40" s="186">
        <f t="shared" si="19"/>
        <v>0</v>
      </c>
      <c r="BA40" s="186">
        <f t="shared" si="19"/>
        <v>0</v>
      </c>
      <c r="BB40" s="74">
        <f t="shared" si="20"/>
        <v>0</v>
      </c>
    </row>
    <row r="41" spans="1:54" x14ac:dyDescent="0.25">
      <c r="A41" s="181" t="s">
        <v>30</v>
      </c>
      <c r="B41" s="205"/>
      <c r="C41" s="80">
        <v>0</v>
      </c>
      <c r="D41" s="80">
        <v>0</v>
      </c>
      <c r="E41" s="80">
        <v>0</v>
      </c>
      <c r="F41" s="80">
        <v>0</v>
      </c>
      <c r="G41" s="80">
        <v>0</v>
      </c>
      <c r="H41" s="80">
        <v>0</v>
      </c>
      <c r="I41" s="80">
        <v>0</v>
      </c>
      <c r="J41" s="81">
        <f t="shared" si="13"/>
        <v>0</v>
      </c>
      <c r="K41" s="181" t="s">
        <v>30</v>
      </c>
      <c r="L41" s="186">
        <f t="shared" si="14"/>
        <v>0</v>
      </c>
      <c r="M41" s="186">
        <f t="shared" si="14"/>
        <v>0</v>
      </c>
      <c r="N41" s="186">
        <f t="shared" si="14"/>
        <v>0</v>
      </c>
      <c r="O41" s="186">
        <f t="shared" si="14"/>
        <v>0</v>
      </c>
      <c r="P41" s="186">
        <f t="shared" si="14"/>
        <v>0</v>
      </c>
      <c r="Q41" s="186">
        <f t="shared" si="14"/>
        <v>0</v>
      </c>
      <c r="R41" s="186">
        <f t="shared" si="14"/>
        <v>0</v>
      </c>
      <c r="S41" s="74">
        <f t="shared" si="15"/>
        <v>0</v>
      </c>
      <c r="T41" s="181" t="s">
        <v>30</v>
      </c>
      <c r="U41" s="80">
        <v>0</v>
      </c>
      <c r="V41" s="80">
        <v>0</v>
      </c>
      <c r="W41" s="80">
        <v>0</v>
      </c>
      <c r="X41" s="80">
        <v>0</v>
      </c>
      <c r="Y41" s="80">
        <v>0</v>
      </c>
      <c r="Z41" s="80">
        <v>0</v>
      </c>
      <c r="AA41" s="80">
        <v>0</v>
      </c>
      <c r="AB41" s="181" t="s">
        <v>30</v>
      </c>
      <c r="AC41" s="80">
        <v>0</v>
      </c>
      <c r="AD41" s="80">
        <v>0</v>
      </c>
      <c r="AE41" s="80">
        <v>0</v>
      </c>
      <c r="AF41" s="80">
        <v>0</v>
      </c>
      <c r="AG41" s="80">
        <v>0</v>
      </c>
      <c r="AH41" s="80">
        <v>0</v>
      </c>
      <c r="AI41" s="80">
        <v>0</v>
      </c>
      <c r="AJ41" s="181" t="s">
        <v>30</v>
      </c>
      <c r="AK41" s="186">
        <f t="shared" si="16"/>
        <v>0</v>
      </c>
      <c r="AL41" s="186">
        <f t="shared" si="16"/>
        <v>0</v>
      </c>
      <c r="AM41" s="186">
        <f t="shared" si="16"/>
        <v>0</v>
      </c>
      <c r="AN41" s="186">
        <f t="shared" si="16"/>
        <v>0</v>
      </c>
      <c r="AO41" s="186">
        <f t="shared" si="16"/>
        <v>0</v>
      </c>
      <c r="AP41" s="186">
        <f t="shared" si="16"/>
        <v>0</v>
      </c>
      <c r="AQ41" s="186">
        <f t="shared" si="16"/>
        <v>0</v>
      </c>
      <c r="AR41" s="74">
        <f t="shared" si="21"/>
        <v>0</v>
      </c>
      <c r="AS41" s="74">
        <f t="shared" si="18"/>
        <v>0</v>
      </c>
      <c r="AT41" s="181" t="s">
        <v>30</v>
      </c>
      <c r="AU41" s="186">
        <f t="shared" si="19"/>
        <v>0</v>
      </c>
      <c r="AV41" s="186">
        <f t="shared" si="19"/>
        <v>0</v>
      </c>
      <c r="AW41" s="186">
        <f t="shared" si="19"/>
        <v>0</v>
      </c>
      <c r="AX41" s="186">
        <f t="shared" si="19"/>
        <v>0</v>
      </c>
      <c r="AY41" s="186">
        <f t="shared" si="19"/>
        <v>0</v>
      </c>
      <c r="AZ41" s="186">
        <f t="shared" si="19"/>
        <v>0</v>
      </c>
      <c r="BA41" s="186">
        <f t="shared" si="19"/>
        <v>0</v>
      </c>
      <c r="BB41" s="74">
        <f t="shared" si="20"/>
        <v>0</v>
      </c>
    </row>
    <row r="42" spans="1:54" x14ac:dyDescent="0.25">
      <c r="A42" s="181" t="s">
        <v>31</v>
      </c>
      <c r="B42" s="205"/>
      <c r="C42" s="80">
        <v>0</v>
      </c>
      <c r="D42" s="80">
        <v>0</v>
      </c>
      <c r="E42" s="80">
        <v>0</v>
      </c>
      <c r="F42" s="80">
        <v>0</v>
      </c>
      <c r="G42" s="80">
        <v>0</v>
      </c>
      <c r="H42" s="80">
        <v>0</v>
      </c>
      <c r="I42" s="80">
        <v>0</v>
      </c>
      <c r="J42" s="81">
        <f t="shared" si="13"/>
        <v>0</v>
      </c>
      <c r="K42" s="181" t="s">
        <v>31</v>
      </c>
      <c r="L42" s="186">
        <f t="shared" si="14"/>
        <v>0</v>
      </c>
      <c r="M42" s="186">
        <f t="shared" si="14"/>
        <v>0</v>
      </c>
      <c r="N42" s="186">
        <f t="shared" si="14"/>
        <v>0</v>
      </c>
      <c r="O42" s="186">
        <f t="shared" si="14"/>
        <v>0</v>
      </c>
      <c r="P42" s="186">
        <f t="shared" si="14"/>
        <v>0</v>
      </c>
      <c r="Q42" s="186">
        <f t="shared" si="14"/>
        <v>0</v>
      </c>
      <c r="R42" s="186">
        <f t="shared" si="14"/>
        <v>0</v>
      </c>
      <c r="S42" s="74">
        <f t="shared" si="15"/>
        <v>0</v>
      </c>
      <c r="T42" s="181" t="s">
        <v>31</v>
      </c>
      <c r="U42" s="80">
        <v>0</v>
      </c>
      <c r="V42" s="80">
        <v>0</v>
      </c>
      <c r="W42" s="80">
        <v>0</v>
      </c>
      <c r="X42" s="80">
        <v>0</v>
      </c>
      <c r="Y42" s="80">
        <v>0</v>
      </c>
      <c r="Z42" s="80">
        <v>0</v>
      </c>
      <c r="AA42" s="80">
        <v>0</v>
      </c>
      <c r="AB42" s="181" t="s">
        <v>31</v>
      </c>
      <c r="AC42" s="80">
        <v>0</v>
      </c>
      <c r="AD42" s="80">
        <v>0</v>
      </c>
      <c r="AE42" s="80">
        <v>0</v>
      </c>
      <c r="AF42" s="80">
        <v>0</v>
      </c>
      <c r="AG42" s="80">
        <v>0</v>
      </c>
      <c r="AH42" s="80">
        <v>0</v>
      </c>
      <c r="AI42" s="80">
        <v>0</v>
      </c>
      <c r="AJ42" s="181" t="s">
        <v>31</v>
      </c>
      <c r="AK42" s="186">
        <f t="shared" si="16"/>
        <v>0</v>
      </c>
      <c r="AL42" s="186">
        <f t="shared" si="16"/>
        <v>0</v>
      </c>
      <c r="AM42" s="186">
        <f t="shared" si="16"/>
        <v>0</v>
      </c>
      <c r="AN42" s="186">
        <f t="shared" si="16"/>
        <v>0</v>
      </c>
      <c r="AO42" s="186">
        <f t="shared" si="16"/>
        <v>0</v>
      </c>
      <c r="AP42" s="186">
        <f t="shared" si="16"/>
        <v>0</v>
      </c>
      <c r="AQ42" s="186">
        <f t="shared" si="16"/>
        <v>0</v>
      </c>
      <c r="AR42" s="74">
        <f t="shared" si="21"/>
        <v>0</v>
      </c>
      <c r="AS42" s="74">
        <f t="shared" si="18"/>
        <v>0</v>
      </c>
      <c r="AT42" s="181" t="s">
        <v>31</v>
      </c>
      <c r="AU42" s="186">
        <f t="shared" si="19"/>
        <v>0</v>
      </c>
      <c r="AV42" s="186">
        <f t="shared" si="19"/>
        <v>0</v>
      </c>
      <c r="AW42" s="186">
        <f t="shared" si="19"/>
        <v>0</v>
      </c>
      <c r="AX42" s="186">
        <f t="shared" si="19"/>
        <v>0</v>
      </c>
      <c r="AY42" s="186">
        <f t="shared" si="19"/>
        <v>0</v>
      </c>
      <c r="AZ42" s="186">
        <f t="shared" si="19"/>
        <v>0</v>
      </c>
      <c r="BA42" s="186">
        <f t="shared" si="19"/>
        <v>0</v>
      </c>
      <c r="BB42" s="74">
        <f t="shared" si="20"/>
        <v>0</v>
      </c>
    </row>
    <row r="43" spans="1:54" x14ac:dyDescent="0.25">
      <c r="A43" s="181" t="s">
        <v>32</v>
      </c>
      <c r="B43" s="205"/>
      <c r="C43" s="80">
        <v>0</v>
      </c>
      <c r="D43" s="80">
        <v>0</v>
      </c>
      <c r="E43" s="80">
        <v>0</v>
      </c>
      <c r="F43" s="80">
        <v>0</v>
      </c>
      <c r="G43" s="80">
        <v>0</v>
      </c>
      <c r="H43" s="80">
        <v>0</v>
      </c>
      <c r="I43" s="80">
        <v>0</v>
      </c>
      <c r="J43" s="81">
        <f t="shared" si="13"/>
        <v>0</v>
      </c>
      <c r="K43" s="181" t="s">
        <v>32</v>
      </c>
      <c r="L43" s="186">
        <f t="shared" si="14"/>
        <v>0</v>
      </c>
      <c r="M43" s="186">
        <f t="shared" si="14"/>
        <v>0</v>
      </c>
      <c r="N43" s="186">
        <f t="shared" si="14"/>
        <v>0</v>
      </c>
      <c r="O43" s="186">
        <f t="shared" si="14"/>
        <v>0</v>
      </c>
      <c r="P43" s="186">
        <f t="shared" si="14"/>
        <v>0</v>
      </c>
      <c r="Q43" s="186">
        <f t="shared" si="14"/>
        <v>0</v>
      </c>
      <c r="R43" s="186">
        <f t="shared" si="14"/>
        <v>0</v>
      </c>
      <c r="S43" s="74">
        <f t="shared" si="15"/>
        <v>0</v>
      </c>
      <c r="T43" s="181" t="s">
        <v>32</v>
      </c>
      <c r="U43" s="80">
        <v>0</v>
      </c>
      <c r="V43" s="80">
        <v>0</v>
      </c>
      <c r="W43" s="80">
        <v>0</v>
      </c>
      <c r="X43" s="80">
        <v>0</v>
      </c>
      <c r="Y43" s="80">
        <v>0</v>
      </c>
      <c r="Z43" s="80">
        <v>0</v>
      </c>
      <c r="AA43" s="80">
        <v>0</v>
      </c>
      <c r="AB43" s="181" t="s">
        <v>32</v>
      </c>
      <c r="AC43" s="80">
        <v>0</v>
      </c>
      <c r="AD43" s="80">
        <v>0</v>
      </c>
      <c r="AE43" s="80">
        <v>0</v>
      </c>
      <c r="AF43" s="80">
        <v>0</v>
      </c>
      <c r="AG43" s="80">
        <v>0</v>
      </c>
      <c r="AH43" s="80">
        <v>0</v>
      </c>
      <c r="AI43" s="80">
        <v>0</v>
      </c>
      <c r="AJ43" s="181" t="s">
        <v>32</v>
      </c>
      <c r="AK43" s="186">
        <f t="shared" si="16"/>
        <v>0</v>
      </c>
      <c r="AL43" s="186">
        <f t="shared" si="16"/>
        <v>0</v>
      </c>
      <c r="AM43" s="186">
        <f t="shared" si="16"/>
        <v>0</v>
      </c>
      <c r="AN43" s="186">
        <f t="shared" si="16"/>
        <v>0</v>
      </c>
      <c r="AO43" s="186">
        <f t="shared" si="16"/>
        <v>0</v>
      </c>
      <c r="AP43" s="186">
        <f t="shared" si="16"/>
        <v>0</v>
      </c>
      <c r="AQ43" s="186">
        <f t="shared" si="16"/>
        <v>0</v>
      </c>
      <c r="AR43" s="74">
        <f t="shared" si="21"/>
        <v>0</v>
      </c>
      <c r="AS43" s="74">
        <f t="shared" si="18"/>
        <v>0</v>
      </c>
      <c r="AT43" s="181" t="s">
        <v>32</v>
      </c>
      <c r="AU43" s="186">
        <f t="shared" si="19"/>
        <v>0</v>
      </c>
      <c r="AV43" s="186">
        <f t="shared" si="19"/>
        <v>0</v>
      </c>
      <c r="AW43" s="186">
        <f t="shared" si="19"/>
        <v>0</v>
      </c>
      <c r="AX43" s="186">
        <f t="shared" si="19"/>
        <v>0</v>
      </c>
      <c r="AY43" s="186">
        <f t="shared" si="19"/>
        <v>0</v>
      </c>
      <c r="AZ43" s="186">
        <f t="shared" si="19"/>
        <v>0</v>
      </c>
      <c r="BA43" s="186">
        <f t="shared" si="19"/>
        <v>0</v>
      </c>
      <c r="BB43" s="74">
        <f t="shared" si="20"/>
        <v>0</v>
      </c>
    </row>
    <row r="44" spans="1:54" x14ac:dyDescent="0.25">
      <c r="A44" s="181" t="s">
        <v>33</v>
      </c>
      <c r="B44" s="205"/>
      <c r="C44" s="80">
        <v>0.91799541539053686</v>
      </c>
      <c r="D44" s="80">
        <v>0</v>
      </c>
      <c r="E44" s="80">
        <v>0</v>
      </c>
      <c r="F44" s="80">
        <v>4.9076295383921102E-2</v>
      </c>
      <c r="G44" s="80">
        <v>3.2928289225542064E-2</v>
      </c>
      <c r="H44" s="80">
        <v>0</v>
      </c>
      <c r="I44" s="80">
        <v>0</v>
      </c>
      <c r="J44" s="81">
        <f t="shared" si="13"/>
        <v>1</v>
      </c>
      <c r="K44" s="181" t="s">
        <v>33</v>
      </c>
      <c r="L44" s="186">
        <f t="shared" si="14"/>
        <v>0</v>
      </c>
      <c r="M44" s="186">
        <f t="shared" si="14"/>
        <v>0</v>
      </c>
      <c r="N44" s="186">
        <f t="shared" si="14"/>
        <v>0</v>
      </c>
      <c r="O44" s="186">
        <f t="shared" si="14"/>
        <v>0</v>
      </c>
      <c r="P44" s="186">
        <f t="shared" si="14"/>
        <v>0</v>
      </c>
      <c r="Q44" s="186">
        <f t="shared" si="14"/>
        <v>0</v>
      </c>
      <c r="R44" s="186">
        <f t="shared" si="14"/>
        <v>0</v>
      </c>
      <c r="S44" s="74">
        <f t="shared" si="15"/>
        <v>0</v>
      </c>
      <c r="T44" s="181" t="s">
        <v>33</v>
      </c>
      <c r="U44" s="80">
        <v>0.89</v>
      </c>
      <c r="V44" s="80">
        <v>0</v>
      </c>
      <c r="W44" s="80">
        <v>0</v>
      </c>
      <c r="X44" s="80">
        <v>0.75</v>
      </c>
      <c r="Y44" s="80">
        <v>0.65700000000000003</v>
      </c>
      <c r="Z44" s="80">
        <v>0</v>
      </c>
      <c r="AA44" s="80">
        <v>0</v>
      </c>
      <c r="AB44" s="181" t="s">
        <v>33</v>
      </c>
      <c r="AC44" s="80">
        <v>0.97</v>
      </c>
      <c r="AD44" s="80">
        <v>0</v>
      </c>
      <c r="AE44" s="80">
        <v>0</v>
      </c>
      <c r="AF44" s="80">
        <v>0.92</v>
      </c>
      <c r="AG44" s="80">
        <v>0.85</v>
      </c>
      <c r="AH44" s="80">
        <v>0</v>
      </c>
      <c r="AI44" s="80">
        <v>0</v>
      </c>
      <c r="AJ44" s="181" t="s">
        <v>33</v>
      </c>
      <c r="AK44" s="186">
        <f t="shared" si="16"/>
        <v>0</v>
      </c>
      <c r="AL44" s="186">
        <f t="shared" si="16"/>
        <v>0</v>
      </c>
      <c r="AM44" s="186">
        <f t="shared" si="16"/>
        <v>0</v>
      </c>
      <c r="AN44" s="186">
        <f t="shared" si="16"/>
        <v>0</v>
      </c>
      <c r="AO44" s="186">
        <f t="shared" si="16"/>
        <v>0</v>
      </c>
      <c r="AP44" s="186">
        <f t="shared" si="16"/>
        <v>0</v>
      </c>
      <c r="AQ44" s="186">
        <f t="shared" si="16"/>
        <v>0</v>
      </c>
      <c r="AR44" s="74">
        <f t="shared" si="21"/>
        <v>0</v>
      </c>
      <c r="AS44" s="74">
        <f t="shared" si="18"/>
        <v>0</v>
      </c>
      <c r="AT44" s="181" t="s">
        <v>33</v>
      </c>
      <c r="AU44" s="186">
        <f>IFERROR(L44*(1-U44/(AC44)),0)</f>
        <v>0</v>
      </c>
      <c r="AV44" s="186">
        <f t="shared" si="19"/>
        <v>0</v>
      </c>
      <c r="AW44" s="186">
        <f t="shared" si="19"/>
        <v>0</v>
      </c>
      <c r="AX44" s="186">
        <f t="shared" si="19"/>
        <v>0</v>
      </c>
      <c r="AY44" s="186">
        <f t="shared" si="19"/>
        <v>0</v>
      </c>
      <c r="AZ44" s="186">
        <f t="shared" si="19"/>
        <v>0</v>
      </c>
      <c r="BA44" s="186">
        <f t="shared" si="19"/>
        <v>0</v>
      </c>
      <c r="BB44" s="74">
        <f t="shared" si="20"/>
        <v>0</v>
      </c>
    </row>
    <row r="45" spans="1:54" x14ac:dyDescent="0.25">
      <c r="A45" s="181" t="s">
        <v>34</v>
      </c>
      <c r="B45" s="205"/>
      <c r="C45" s="80">
        <v>0</v>
      </c>
      <c r="D45" s="80">
        <v>0</v>
      </c>
      <c r="E45" s="80">
        <v>0</v>
      </c>
      <c r="F45" s="80">
        <v>0</v>
      </c>
      <c r="G45" s="80">
        <v>0</v>
      </c>
      <c r="H45" s="80">
        <v>0</v>
      </c>
      <c r="I45" s="80">
        <v>0</v>
      </c>
      <c r="J45" s="81">
        <f t="shared" si="13"/>
        <v>0</v>
      </c>
      <c r="K45" s="181" t="s">
        <v>34</v>
      </c>
      <c r="L45" s="186">
        <f t="shared" si="14"/>
        <v>0</v>
      </c>
      <c r="M45" s="186">
        <f t="shared" si="14"/>
        <v>0</v>
      </c>
      <c r="N45" s="186">
        <f t="shared" si="14"/>
        <v>0</v>
      </c>
      <c r="O45" s="186">
        <f t="shared" si="14"/>
        <v>0</v>
      </c>
      <c r="P45" s="186">
        <f t="shared" si="14"/>
        <v>0</v>
      </c>
      <c r="Q45" s="186">
        <f t="shared" si="14"/>
        <v>0</v>
      </c>
      <c r="R45" s="186">
        <f t="shared" si="14"/>
        <v>0</v>
      </c>
      <c r="S45" s="74">
        <f>SUM(L45:R45)</f>
        <v>0</v>
      </c>
      <c r="T45" s="181" t="s">
        <v>34</v>
      </c>
      <c r="U45" s="80">
        <v>0</v>
      </c>
      <c r="V45" s="80">
        <v>0</v>
      </c>
      <c r="W45" s="80">
        <v>0</v>
      </c>
      <c r="X45" s="80">
        <v>0</v>
      </c>
      <c r="Y45" s="80">
        <v>0</v>
      </c>
      <c r="Z45" s="80">
        <v>0</v>
      </c>
      <c r="AA45" s="80">
        <v>0</v>
      </c>
      <c r="AB45" s="181" t="s">
        <v>34</v>
      </c>
      <c r="AC45" s="80">
        <v>0</v>
      </c>
      <c r="AD45" s="80">
        <v>0</v>
      </c>
      <c r="AE45" s="80">
        <v>0</v>
      </c>
      <c r="AF45" s="80">
        <v>0</v>
      </c>
      <c r="AG45" s="80">
        <v>0</v>
      </c>
      <c r="AH45" s="80">
        <v>0</v>
      </c>
      <c r="AI45" s="80">
        <v>0</v>
      </c>
      <c r="AJ45" s="181" t="s">
        <v>34</v>
      </c>
      <c r="AK45" s="186">
        <f t="shared" si="16"/>
        <v>0</v>
      </c>
      <c r="AL45" s="186">
        <f t="shared" si="16"/>
        <v>0</v>
      </c>
      <c r="AM45" s="186">
        <f t="shared" si="16"/>
        <v>0</v>
      </c>
      <c r="AN45" s="186">
        <f t="shared" si="16"/>
        <v>0</v>
      </c>
      <c r="AO45" s="186">
        <f t="shared" si="16"/>
        <v>0</v>
      </c>
      <c r="AP45" s="186">
        <f t="shared" si="16"/>
        <v>0</v>
      </c>
      <c r="AQ45" s="186">
        <f t="shared" si="16"/>
        <v>0</v>
      </c>
      <c r="AR45" s="74">
        <f t="shared" si="21"/>
        <v>0</v>
      </c>
      <c r="AS45" s="74">
        <f t="shared" si="18"/>
        <v>0</v>
      </c>
      <c r="AT45" s="181" t="s">
        <v>34</v>
      </c>
      <c r="AU45" s="186">
        <f t="shared" ref="AU45:BA48" si="22">IFERROR(L45*(1-U45/(AC45)),0)</f>
        <v>0</v>
      </c>
      <c r="AV45" s="186">
        <f t="shared" si="19"/>
        <v>0</v>
      </c>
      <c r="AW45" s="186">
        <f t="shared" si="19"/>
        <v>0</v>
      </c>
      <c r="AX45" s="186">
        <f t="shared" si="19"/>
        <v>0</v>
      </c>
      <c r="AY45" s="186">
        <f t="shared" si="19"/>
        <v>0</v>
      </c>
      <c r="AZ45" s="186">
        <f t="shared" si="19"/>
        <v>0</v>
      </c>
      <c r="BA45" s="186">
        <f t="shared" si="19"/>
        <v>0</v>
      </c>
      <c r="BB45" s="74">
        <f t="shared" si="20"/>
        <v>0</v>
      </c>
    </row>
    <row r="46" spans="1:54" x14ac:dyDescent="0.25">
      <c r="A46" s="181" t="s">
        <v>35</v>
      </c>
      <c r="B46" s="205"/>
      <c r="C46" s="80">
        <v>0</v>
      </c>
      <c r="D46" s="80">
        <v>0</v>
      </c>
      <c r="E46" s="80">
        <v>0</v>
      </c>
      <c r="F46" s="80">
        <v>0</v>
      </c>
      <c r="G46" s="80">
        <v>0</v>
      </c>
      <c r="H46" s="80">
        <v>0</v>
      </c>
      <c r="I46" s="80">
        <v>0</v>
      </c>
      <c r="J46" s="81">
        <f t="shared" si="13"/>
        <v>0</v>
      </c>
      <c r="K46" s="181" t="s">
        <v>35</v>
      </c>
      <c r="L46" s="186">
        <f t="shared" si="14"/>
        <v>0</v>
      </c>
      <c r="M46" s="186">
        <f t="shared" si="14"/>
        <v>0</v>
      </c>
      <c r="N46" s="186">
        <f t="shared" si="14"/>
        <v>0</v>
      </c>
      <c r="O46" s="186">
        <f t="shared" si="14"/>
        <v>0</v>
      </c>
      <c r="P46" s="186">
        <f t="shared" si="14"/>
        <v>0</v>
      </c>
      <c r="Q46" s="186">
        <f t="shared" si="14"/>
        <v>0</v>
      </c>
      <c r="R46" s="186">
        <f t="shared" si="14"/>
        <v>0</v>
      </c>
      <c r="S46" s="74">
        <f>SUM(L46:R46)</f>
        <v>0</v>
      </c>
      <c r="T46" s="181" t="s">
        <v>35</v>
      </c>
      <c r="U46" s="80">
        <v>0</v>
      </c>
      <c r="V46" s="80">
        <v>0</v>
      </c>
      <c r="W46" s="80">
        <v>0</v>
      </c>
      <c r="X46" s="80">
        <v>0</v>
      </c>
      <c r="Y46" s="80">
        <v>0</v>
      </c>
      <c r="Z46" s="80">
        <v>0</v>
      </c>
      <c r="AA46" s="80">
        <v>0</v>
      </c>
      <c r="AB46" s="181" t="s">
        <v>35</v>
      </c>
      <c r="AC46" s="80">
        <v>0</v>
      </c>
      <c r="AD46" s="80">
        <v>0</v>
      </c>
      <c r="AE46" s="80">
        <v>0</v>
      </c>
      <c r="AF46" s="80">
        <v>0</v>
      </c>
      <c r="AG46" s="80">
        <v>0</v>
      </c>
      <c r="AH46" s="80">
        <v>0</v>
      </c>
      <c r="AI46" s="80">
        <v>0</v>
      </c>
      <c r="AJ46" s="181" t="s">
        <v>35</v>
      </c>
      <c r="AK46" s="186">
        <f t="shared" si="16"/>
        <v>0</v>
      </c>
      <c r="AL46" s="186">
        <f t="shared" si="16"/>
        <v>0</v>
      </c>
      <c r="AM46" s="186">
        <f t="shared" si="16"/>
        <v>0</v>
      </c>
      <c r="AN46" s="186">
        <f t="shared" si="16"/>
        <v>0</v>
      </c>
      <c r="AO46" s="186">
        <f t="shared" si="16"/>
        <v>0</v>
      </c>
      <c r="AP46" s="186">
        <f t="shared" si="16"/>
        <v>0</v>
      </c>
      <c r="AQ46" s="186">
        <f t="shared" si="16"/>
        <v>0</v>
      </c>
      <c r="AR46" s="74">
        <f t="shared" si="21"/>
        <v>0</v>
      </c>
      <c r="AS46" s="74">
        <f t="shared" si="18"/>
        <v>0</v>
      </c>
      <c r="AT46" s="181" t="s">
        <v>35</v>
      </c>
      <c r="AU46" s="186">
        <f t="shared" si="22"/>
        <v>0</v>
      </c>
      <c r="AV46" s="186">
        <f t="shared" si="19"/>
        <v>0</v>
      </c>
      <c r="AW46" s="186">
        <f t="shared" si="19"/>
        <v>0</v>
      </c>
      <c r="AX46" s="186">
        <f t="shared" si="19"/>
        <v>0</v>
      </c>
      <c r="AY46" s="186">
        <f t="shared" si="19"/>
        <v>0</v>
      </c>
      <c r="AZ46" s="186">
        <f t="shared" si="19"/>
        <v>0</v>
      </c>
      <c r="BA46" s="186">
        <f t="shared" si="19"/>
        <v>0</v>
      </c>
      <c r="BB46" s="74">
        <f t="shared" si="20"/>
        <v>0</v>
      </c>
    </row>
    <row r="47" spans="1:54" x14ac:dyDescent="0.25">
      <c r="A47" s="181" t="s">
        <v>36</v>
      </c>
      <c r="B47" s="205"/>
      <c r="C47" s="80">
        <v>0</v>
      </c>
      <c r="D47" s="80">
        <v>0</v>
      </c>
      <c r="E47" s="80">
        <v>0</v>
      </c>
      <c r="F47" s="80">
        <v>0</v>
      </c>
      <c r="G47" s="80">
        <v>0</v>
      </c>
      <c r="H47" s="80">
        <v>0</v>
      </c>
      <c r="I47" s="80">
        <v>0</v>
      </c>
      <c r="J47" s="81">
        <f t="shared" si="13"/>
        <v>0</v>
      </c>
      <c r="K47" s="181" t="s">
        <v>36</v>
      </c>
      <c r="L47" s="186">
        <f t="shared" si="14"/>
        <v>0</v>
      </c>
      <c r="M47" s="186">
        <f t="shared" si="14"/>
        <v>0</v>
      </c>
      <c r="N47" s="186">
        <f t="shared" si="14"/>
        <v>0</v>
      </c>
      <c r="O47" s="186">
        <f t="shared" si="14"/>
        <v>0</v>
      </c>
      <c r="P47" s="186">
        <f t="shared" si="14"/>
        <v>0</v>
      </c>
      <c r="Q47" s="186">
        <f t="shared" si="14"/>
        <v>0</v>
      </c>
      <c r="R47" s="186">
        <f t="shared" si="14"/>
        <v>0</v>
      </c>
      <c r="S47" s="74">
        <f>SUM(L47:R47)</f>
        <v>0</v>
      </c>
      <c r="T47" s="181" t="s">
        <v>36</v>
      </c>
      <c r="U47" s="80">
        <v>0</v>
      </c>
      <c r="V47" s="80">
        <v>0</v>
      </c>
      <c r="W47" s="80">
        <v>0</v>
      </c>
      <c r="X47" s="80">
        <v>0</v>
      </c>
      <c r="Y47" s="80">
        <v>0</v>
      </c>
      <c r="Z47" s="80">
        <v>0</v>
      </c>
      <c r="AA47" s="80">
        <v>0</v>
      </c>
      <c r="AB47" s="181" t="s">
        <v>36</v>
      </c>
      <c r="AC47" s="80">
        <v>0</v>
      </c>
      <c r="AD47" s="80">
        <v>0</v>
      </c>
      <c r="AE47" s="80">
        <v>0</v>
      </c>
      <c r="AF47" s="80">
        <v>0</v>
      </c>
      <c r="AG47" s="80">
        <v>0</v>
      </c>
      <c r="AH47" s="80">
        <v>0</v>
      </c>
      <c r="AI47" s="80">
        <v>0</v>
      </c>
      <c r="AJ47" s="181" t="s">
        <v>36</v>
      </c>
      <c r="AK47" s="186">
        <f t="shared" si="16"/>
        <v>0</v>
      </c>
      <c r="AL47" s="186">
        <f t="shared" si="16"/>
        <v>0</v>
      </c>
      <c r="AM47" s="186">
        <f t="shared" si="16"/>
        <v>0</v>
      </c>
      <c r="AN47" s="186">
        <f t="shared" si="16"/>
        <v>0</v>
      </c>
      <c r="AO47" s="186">
        <f t="shared" si="16"/>
        <v>0</v>
      </c>
      <c r="AP47" s="186">
        <f t="shared" si="16"/>
        <v>0</v>
      </c>
      <c r="AQ47" s="186">
        <f t="shared" si="16"/>
        <v>0</v>
      </c>
      <c r="AR47" s="74">
        <f t="shared" si="21"/>
        <v>0</v>
      </c>
      <c r="AS47" s="74">
        <f t="shared" si="18"/>
        <v>0</v>
      </c>
      <c r="AT47" s="181" t="s">
        <v>36</v>
      </c>
      <c r="AU47" s="186">
        <f t="shared" si="22"/>
        <v>0</v>
      </c>
      <c r="AV47" s="186">
        <f t="shared" si="22"/>
        <v>0</v>
      </c>
      <c r="AW47" s="186">
        <f t="shared" si="22"/>
        <v>0</v>
      </c>
      <c r="AX47" s="186">
        <f t="shared" si="22"/>
        <v>0</v>
      </c>
      <c r="AY47" s="186">
        <f t="shared" si="22"/>
        <v>0</v>
      </c>
      <c r="AZ47" s="186">
        <f t="shared" si="22"/>
        <v>0</v>
      </c>
      <c r="BA47" s="186">
        <f t="shared" si="22"/>
        <v>0</v>
      </c>
      <c r="BB47" s="74">
        <f t="shared" si="20"/>
        <v>0</v>
      </c>
    </row>
    <row r="48" spans="1:54" x14ac:dyDescent="0.25">
      <c r="A48" s="181" t="s">
        <v>37</v>
      </c>
      <c r="B48" s="205"/>
      <c r="C48" s="80">
        <v>0</v>
      </c>
      <c r="D48" s="80">
        <v>0</v>
      </c>
      <c r="E48" s="80">
        <v>0</v>
      </c>
      <c r="F48" s="80">
        <v>0</v>
      </c>
      <c r="G48" s="80">
        <v>0</v>
      </c>
      <c r="H48" s="80">
        <v>0</v>
      </c>
      <c r="I48" s="80">
        <v>0</v>
      </c>
      <c r="J48" s="81">
        <f t="shared" si="13"/>
        <v>0</v>
      </c>
      <c r="K48" s="181" t="s">
        <v>37</v>
      </c>
      <c r="L48" s="186">
        <f t="shared" si="14"/>
        <v>0</v>
      </c>
      <c r="M48" s="186">
        <f t="shared" si="14"/>
        <v>0</v>
      </c>
      <c r="N48" s="186">
        <f t="shared" si="14"/>
        <v>0</v>
      </c>
      <c r="O48" s="186">
        <f t="shared" si="14"/>
        <v>0</v>
      </c>
      <c r="P48" s="186">
        <f t="shared" si="14"/>
        <v>0</v>
      </c>
      <c r="Q48" s="186">
        <f t="shared" si="14"/>
        <v>0</v>
      </c>
      <c r="R48" s="186">
        <f t="shared" si="14"/>
        <v>0</v>
      </c>
      <c r="S48" s="74">
        <f>SUM(L48:R48)</f>
        <v>0</v>
      </c>
      <c r="T48" s="181" t="s">
        <v>37</v>
      </c>
      <c r="U48" s="80">
        <v>0</v>
      </c>
      <c r="V48" s="80">
        <v>0</v>
      </c>
      <c r="W48" s="80">
        <v>0</v>
      </c>
      <c r="X48" s="80">
        <v>0</v>
      </c>
      <c r="Y48" s="80">
        <v>0</v>
      </c>
      <c r="Z48" s="80">
        <v>0</v>
      </c>
      <c r="AA48" s="80">
        <v>0</v>
      </c>
      <c r="AB48" s="181" t="s">
        <v>37</v>
      </c>
      <c r="AC48" s="80">
        <v>0</v>
      </c>
      <c r="AD48" s="80">
        <v>0</v>
      </c>
      <c r="AE48" s="80">
        <v>0</v>
      </c>
      <c r="AF48" s="80">
        <v>0</v>
      </c>
      <c r="AG48" s="80">
        <v>0</v>
      </c>
      <c r="AH48" s="80">
        <v>0</v>
      </c>
      <c r="AI48" s="80">
        <v>0</v>
      </c>
      <c r="AJ48" s="181" t="s">
        <v>37</v>
      </c>
      <c r="AK48" s="186">
        <f t="shared" si="16"/>
        <v>0</v>
      </c>
      <c r="AL48" s="186">
        <f t="shared" si="16"/>
        <v>0</v>
      </c>
      <c r="AM48" s="186">
        <f t="shared" si="16"/>
        <v>0</v>
      </c>
      <c r="AN48" s="186">
        <f t="shared" si="16"/>
        <v>0</v>
      </c>
      <c r="AO48" s="186">
        <f t="shared" si="16"/>
        <v>0</v>
      </c>
      <c r="AP48" s="186">
        <f t="shared" si="16"/>
        <v>0</v>
      </c>
      <c r="AQ48" s="186">
        <f t="shared" si="16"/>
        <v>0</v>
      </c>
      <c r="AR48" s="74">
        <f t="shared" si="21"/>
        <v>0</v>
      </c>
      <c r="AS48" s="74">
        <f t="shared" si="18"/>
        <v>0</v>
      </c>
      <c r="AT48" s="181" t="s">
        <v>37</v>
      </c>
      <c r="AU48" s="186">
        <f t="shared" si="22"/>
        <v>0</v>
      </c>
      <c r="AV48" s="186">
        <f t="shared" si="22"/>
        <v>0</v>
      </c>
      <c r="AW48" s="186">
        <f t="shared" si="22"/>
        <v>0</v>
      </c>
      <c r="AX48" s="186">
        <f t="shared" si="22"/>
        <v>0</v>
      </c>
      <c r="AY48" s="186">
        <f t="shared" si="22"/>
        <v>0</v>
      </c>
      <c r="AZ48" s="186">
        <f t="shared" si="22"/>
        <v>0</v>
      </c>
      <c r="BA48" s="186">
        <f t="shared" si="22"/>
        <v>0</v>
      </c>
      <c r="BB48" s="74">
        <f t="shared" si="20"/>
        <v>0</v>
      </c>
    </row>
    <row r="49" spans="1:54" x14ac:dyDescent="0.25">
      <c r="A49" s="180"/>
      <c r="B49" s="69">
        <f>SUM(B31:B48)</f>
        <v>0</v>
      </c>
      <c r="C49" s="189"/>
      <c r="D49" s="189"/>
      <c r="E49" s="189"/>
      <c r="F49" s="189"/>
      <c r="G49" s="189"/>
      <c r="H49" s="189"/>
      <c r="I49" s="189"/>
      <c r="J49" s="189"/>
      <c r="K49" s="73" t="s">
        <v>38</v>
      </c>
      <c r="L49" s="74">
        <f t="shared" ref="L49" si="23">SUM(L31:L48)</f>
        <v>0</v>
      </c>
      <c r="M49" s="74">
        <f>SUM(M31:M48)</f>
        <v>0</v>
      </c>
      <c r="N49" s="74">
        <f t="shared" ref="N49:S49" si="24">SUM(N31:N48)</f>
        <v>0</v>
      </c>
      <c r="O49" s="74">
        <f t="shared" si="24"/>
        <v>0</v>
      </c>
      <c r="P49" s="74">
        <f t="shared" si="24"/>
        <v>0</v>
      </c>
      <c r="Q49" s="74">
        <f t="shared" si="24"/>
        <v>0</v>
      </c>
      <c r="R49" s="74">
        <f t="shared" si="24"/>
        <v>0</v>
      </c>
      <c r="S49" s="74">
        <f t="shared" si="24"/>
        <v>0</v>
      </c>
      <c r="T49" s="190"/>
      <c r="U49" s="189"/>
      <c r="V49" s="189"/>
      <c r="W49" s="189"/>
      <c r="X49" s="189"/>
      <c r="Y49" s="189"/>
      <c r="Z49" s="189"/>
      <c r="AA49" s="189"/>
      <c r="AB49" s="189"/>
      <c r="AC49" s="189"/>
      <c r="AD49" s="189"/>
      <c r="AE49" s="189"/>
      <c r="AF49" s="189"/>
      <c r="AG49" s="189"/>
      <c r="AH49" s="189"/>
      <c r="AI49" s="189"/>
      <c r="AJ49" s="73" t="s">
        <v>38</v>
      </c>
      <c r="AK49" s="74">
        <f t="shared" ref="AK49:AS49" si="25">SUM(AK31:AK48)</f>
        <v>0</v>
      </c>
      <c r="AL49" s="74">
        <f t="shared" si="25"/>
        <v>0</v>
      </c>
      <c r="AM49" s="74">
        <f t="shared" si="25"/>
        <v>0</v>
      </c>
      <c r="AN49" s="74">
        <f t="shared" si="25"/>
        <v>0</v>
      </c>
      <c r="AO49" s="74">
        <f t="shared" si="25"/>
        <v>0</v>
      </c>
      <c r="AP49" s="74">
        <f t="shared" si="25"/>
        <v>0</v>
      </c>
      <c r="AQ49" s="74">
        <f t="shared" si="25"/>
        <v>0</v>
      </c>
      <c r="AR49" s="74">
        <f t="shared" si="25"/>
        <v>0</v>
      </c>
      <c r="AS49" s="74">
        <f t="shared" si="25"/>
        <v>0</v>
      </c>
      <c r="AT49" s="73" t="s">
        <v>38</v>
      </c>
      <c r="AU49" s="74">
        <f t="shared" ref="AU49:BB49" si="26">SUM(AU31:AU48)</f>
        <v>0</v>
      </c>
      <c r="AV49" s="74">
        <f t="shared" si="26"/>
        <v>0</v>
      </c>
      <c r="AW49" s="74">
        <f t="shared" si="26"/>
        <v>0</v>
      </c>
      <c r="AX49" s="74">
        <f t="shared" si="26"/>
        <v>0</v>
      </c>
      <c r="AY49" s="74">
        <f t="shared" si="26"/>
        <v>0</v>
      </c>
      <c r="AZ49" s="74">
        <f t="shared" si="26"/>
        <v>0</v>
      </c>
      <c r="BA49" s="74">
        <f t="shared" si="26"/>
        <v>0</v>
      </c>
      <c r="BB49" s="74">
        <f t="shared" si="26"/>
        <v>0</v>
      </c>
    </row>
    <row r="51" spans="1:54" x14ac:dyDescent="0.25">
      <c r="A51" s="1" t="s">
        <v>152</v>
      </c>
    </row>
    <row r="52" spans="1:54" x14ac:dyDescent="0.25">
      <c r="A52" s="232" t="s">
        <v>0</v>
      </c>
      <c r="B52" s="232"/>
      <c r="C52" s="232"/>
      <c r="D52" s="232"/>
      <c r="E52" s="232"/>
      <c r="F52" s="232"/>
      <c r="G52" s="232"/>
      <c r="H52" s="232"/>
      <c r="I52" s="232"/>
      <c r="J52" s="78" t="s">
        <v>1</v>
      </c>
      <c r="K52" s="79">
        <v>2016</v>
      </c>
      <c r="L52" s="178"/>
      <c r="M52" s="178"/>
      <c r="N52" s="178"/>
      <c r="O52" s="178"/>
      <c r="P52" s="178"/>
      <c r="Q52" s="178"/>
      <c r="R52" s="178"/>
      <c r="S52" s="179"/>
      <c r="T52" s="180"/>
      <c r="U52" s="178"/>
      <c r="V52" s="178"/>
      <c r="W52" s="178"/>
      <c r="X52" s="178"/>
      <c r="Y52" s="178"/>
      <c r="Z52" s="178"/>
      <c r="AA52" s="178"/>
      <c r="AB52" s="178"/>
      <c r="AC52" s="178"/>
      <c r="AD52" s="178"/>
      <c r="AE52" s="178"/>
      <c r="AF52" s="178"/>
      <c r="AG52" s="178"/>
      <c r="AH52" s="178"/>
      <c r="AI52" s="178"/>
      <c r="AJ52" s="180"/>
      <c r="AK52" s="178"/>
      <c r="AL52" s="178"/>
      <c r="AM52" s="178"/>
      <c r="AN52" s="178"/>
      <c r="AO52" s="178"/>
      <c r="AP52" s="178"/>
      <c r="AQ52" s="178"/>
      <c r="AR52" s="178"/>
      <c r="AS52" s="178"/>
      <c r="AT52" s="180"/>
      <c r="AU52" s="180"/>
      <c r="AV52" s="180"/>
      <c r="AW52" s="180"/>
      <c r="AX52" s="180"/>
      <c r="AY52" s="180"/>
      <c r="AZ52" s="180"/>
      <c r="BA52" s="180"/>
      <c r="BB52" s="180"/>
    </row>
    <row r="53" spans="1:54" x14ac:dyDescent="0.25">
      <c r="A53" s="227" t="s">
        <v>152</v>
      </c>
      <c r="B53" s="228"/>
      <c r="C53" s="228"/>
      <c r="D53" s="228"/>
      <c r="E53" s="228"/>
      <c r="F53" s="228"/>
      <c r="G53" s="228"/>
      <c r="H53" s="228"/>
      <c r="I53" s="228"/>
      <c r="J53" s="231"/>
      <c r="K53" s="227" t="str">
        <f>A53</f>
        <v>ÓLEO</v>
      </c>
      <c r="L53" s="233"/>
      <c r="M53" s="233"/>
      <c r="N53" s="233"/>
      <c r="O53" s="233"/>
      <c r="P53" s="233"/>
      <c r="Q53" s="233"/>
      <c r="R53" s="233"/>
      <c r="S53" s="234"/>
      <c r="T53" s="229" t="str">
        <f>K53</f>
        <v>ÓLEO</v>
      </c>
      <c r="U53" s="230"/>
      <c r="V53" s="230"/>
      <c r="W53" s="230"/>
      <c r="X53" s="230"/>
      <c r="Y53" s="230"/>
      <c r="Z53" s="230"/>
      <c r="AA53" s="230"/>
      <c r="AB53" s="229" t="str">
        <f>T53</f>
        <v>ÓLEO</v>
      </c>
      <c r="AC53" s="230"/>
      <c r="AD53" s="230"/>
      <c r="AE53" s="230"/>
      <c r="AF53" s="230"/>
      <c r="AG53" s="230"/>
      <c r="AH53" s="230"/>
      <c r="AI53" s="235"/>
      <c r="AJ53" s="229" t="str">
        <f>AB53</f>
        <v>ÓLEO</v>
      </c>
      <c r="AK53" s="230"/>
      <c r="AL53" s="230"/>
      <c r="AM53" s="230"/>
      <c r="AN53" s="230"/>
      <c r="AO53" s="230"/>
      <c r="AP53" s="230"/>
      <c r="AQ53" s="230"/>
      <c r="AR53" s="230"/>
      <c r="AS53" s="230"/>
      <c r="AT53" s="229" t="str">
        <f>AJ53</f>
        <v>ÓLEO</v>
      </c>
      <c r="AU53" s="230"/>
      <c r="AV53" s="230"/>
      <c r="AW53" s="230"/>
      <c r="AX53" s="230"/>
      <c r="AY53" s="230"/>
      <c r="AZ53" s="230"/>
      <c r="BA53" s="230"/>
      <c r="BB53" s="230"/>
    </row>
    <row r="54" spans="1:54" x14ac:dyDescent="0.25">
      <c r="A54" s="191" t="s">
        <v>2</v>
      </c>
      <c r="B54" s="60" t="s">
        <v>3</v>
      </c>
      <c r="C54" s="214" t="s">
        <v>4</v>
      </c>
      <c r="D54" s="215"/>
      <c r="E54" s="215"/>
      <c r="F54" s="215"/>
      <c r="G54" s="215"/>
      <c r="H54" s="215"/>
      <c r="I54" s="215"/>
      <c r="J54" s="216"/>
      <c r="K54" s="191" t="s">
        <v>2</v>
      </c>
      <c r="L54" s="214" t="s">
        <v>5</v>
      </c>
      <c r="M54" s="215"/>
      <c r="N54" s="215"/>
      <c r="O54" s="215"/>
      <c r="P54" s="215"/>
      <c r="Q54" s="215"/>
      <c r="R54" s="215"/>
      <c r="S54" s="216"/>
      <c r="T54" s="191" t="s">
        <v>2</v>
      </c>
      <c r="U54" s="214" t="s">
        <v>6</v>
      </c>
      <c r="V54" s="215"/>
      <c r="W54" s="215"/>
      <c r="X54" s="215"/>
      <c r="Y54" s="215"/>
      <c r="Z54" s="215"/>
      <c r="AA54" s="216"/>
      <c r="AB54" s="191" t="s">
        <v>2</v>
      </c>
      <c r="AC54" s="214" t="s">
        <v>7</v>
      </c>
      <c r="AD54" s="215"/>
      <c r="AE54" s="215"/>
      <c r="AF54" s="215"/>
      <c r="AG54" s="215"/>
      <c r="AH54" s="215"/>
      <c r="AI54" s="216"/>
      <c r="AJ54" s="191" t="s">
        <v>2</v>
      </c>
      <c r="AK54" s="214" t="s">
        <v>8</v>
      </c>
      <c r="AL54" s="215"/>
      <c r="AM54" s="215"/>
      <c r="AN54" s="215"/>
      <c r="AO54" s="215"/>
      <c r="AP54" s="215"/>
      <c r="AQ54" s="215"/>
      <c r="AR54" s="216"/>
      <c r="AS54" s="75" t="s">
        <v>9</v>
      </c>
      <c r="AT54" s="191" t="s">
        <v>2</v>
      </c>
      <c r="AU54" s="214" t="s">
        <v>10</v>
      </c>
      <c r="AV54" s="215"/>
      <c r="AW54" s="215"/>
      <c r="AX54" s="215"/>
      <c r="AY54" s="215"/>
      <c r="AZ54" s="215"/>
      <c r="BA54" s="215"/>
      <c r="BB54" s="216"/>
    </row>
    <row r="55" spans="1:54" x14ac:dyDescent="0.25">
      <c r="A55" s="181"/>
      <c r="B55" s="182" t="s">
        <v>11</v>
      </c>
      <c r="C55" s="183" t="s">
        <v>12</v>
      </c>
      <c r="D55" s="183" t="s">
        <v>13</v>
      </c>
      <c r="E55" s="183" t="s">
        <v>14</v>
      </c>
      <c r="F55" s="183" t="s">
        <v>15</v>
      </c>
      <c r="G55" s="184" t="s">
        <v>16</v>
      </c>
      <c r="H55" s="183" t="s">
        <v>17</v>
      </c>
      <c r="I55" s="183" t="s">
        <v>18</v>
      </c>
      <c r="J55" s="185" t="s">
        <v>19</v>
      </c>
      <c r="K55" s="181"/>
      <c r="L55" s="183" t="s">
        <v>12</v>
      </c>
      <c r="M55" s="183" t="s">
        <v>13</v>
      </c>
      <c r="N55" s="183" t="s">
        <v>14</v>
      </c>
      <c r="O55" s="183" t="s">
        <v>15</v>
      </c>
      <c r="P55" s="184" t="s">
        <v>16</v>
      </c>
      <c r="Q55" s="183" t="s">
        <v>17</v>
      </c>
      <c r="R55" s="183" t="s">
        <v>18</v>
      </c>
      <c r="S55" s="182" t="s">
        <v>19</v>
      </c>
      <c r="T55" s="181"/>
      <c r="U55" s="183" t="s">
        <v>12</v>
      </c>
      <c r="V55" s="183" t="s">
        <v>13</v>
      </c>
      <c r="W55" s="183" t="s">
        <v>14</v>
      </c>
      <c r="X55" s="183" t="s">
        <v>15</v>
      </c>
      <c r="Y55" s="184" t="s">
        <v>16</v>
      </c>
      <c r="Z55" s="183" t="s">
        <v>17</v>
      </c>
      <c r="AA55" s="183" t="s">
        <v>18</v>
      </c>
      <c r="AB55" s="181"/>
      <c r="AC55" s="183" t="s">
        <v>12</v>
      </c>
      <c r="AD55" s="183" t="s">
        <v>13</v>
      </c>
      <c r="AE55" s="183" t="s">
        <v>14</v>
      </c>
      <c r="AF55" s="183" t="s">
        <v>15</v>
      </c>
      <c r="AG55" s="184" t="s">
        <v>16</v>
      </c>
      <c r="AH55" s="183" t="s">
        <v>17</v>
      </c>
      <c r="AI55" s="185" t="s">
        <v>18</v>
      </c>
      <c r="AJ55" s="181"/>
      <c r="AK55" s="183" t="s">
        <v>12</v>
      </c>
      <c r="AL55" s="183" t="s">
        <v>13</v>
      </c>
      <c r="AM55" s="183" t="s">
        <v>14</v>
      </c>
      <c r="AN55" s="183" t="s">
        <v>15</v>
      </c>
      <c r="AO55" s="184" t="s">
        <v>16</v>
      </c>
      <c r="AP55" s="183" t="s">
        <v>17</v>
      </c>
      <c r="AQ55" s="183" t="s">
        <v>18</v>
      </c>
      <c r="AR55" s="76" t="s">
        <v>19</v>
      </c>
      <c r="AS55" s="76" t="s">
        <v>11</v>
      </c>
      <c r="AT55" s="181"/>
      <c r="AU55" s="183" t="s">
        <v>12</v>
      </c>
      <c r="AV55" s="183" t="s">
        <v>13</v>
      </c>
      <c r="AW55" s="183" t="s">
        <v>14</v>
      </c>
      <c r="AX55" s="183" t="s">
        <v>15</v>
      </c>
      <c r="AY55" s="184" t="s">
        <v>16</v>
      </c>
      <c r="AZ55" s="183" t="s">
        <v>17</v>
      </c>
      <c r="BA55" s="183" t="s">
        <v>18</v>
      </c>
      <c r="BB55" s="76" t="s">
        <v>19</v>
      </c>
    </row>
    <row r="56" spans="1:54" x14ac:dyDescent="0.25">
      <c r="A56" s="181" t="s">
        <v>20</v>
      </c>
      <c r="B56" s="205"/>
      <c r="C56" s="80">
        <v>0</v>
      </c>
      <c r="D56" s="80">
        <v>0</v>
      </c>
      <c r="E56" s="80">
        <v>0</v>
      </c>
      <c r="F56" s="80">
        <v>0</v>
      </c>
      <c r="G56" s="80">
        <v>0</v>
      </c>
      <c r="H56" s="80">
        <v>0</v>
      </c>
      <c r="I56" s="80">
        <v>0</v>
      </c>
      <c r="J56" s="81">
        <f t="shared" ref="J56:J73" si="27">SUM(C56:I56)</f>
        <v>0</v>
      </c>
      <c r="K56" s="181" t="s">
        <v>20</v>
      </c>
      <c r="L56" s="186">
        <f t="shared" ref="L56:R73" si="28">C56*$B56</f>
        <v>0</v>
      </c>
      <c r="M56" s="186">
        <f t="shared" si="28"/>
        <v>0</v>
      </c>
      <c r="N56" s="186">
        <f t="shared" si="28"/>
        <v>0</v>
      </c>
      <c r="O56" s="186">
        <f t="shared" si="28"/>
        <v>0</v>
      </c>
      <c r="P56" s="186">
        <f t="shared" si="28"/>
        <v>0</v>
      </c>
      <c r="Q56" s="186">
        <f t="shared" si="28"/>
        <v>0</v>
      </c>
      <c r="R56" s="186">
        <f t="shared" si="28"/>
        <v>0</v>
      </c>
      <c r="S56" s="74">
        <f t="shared" ref="S56:S69" si="29">SUM(L56:R56)</f>
        <v>0</v>
      </c>
      <c r="T56" s="181" t="s">
        <v>20</v>
      </c>
      <c r="U56" s="80">
        <v>0</v>
      </c>
      <c r="V56" s="80">
        <v>0</v>
      </c>
      <c r="W56" s="80">
        <v>0</v>
      </c>
      <c r="X56" s="80">
        <v>0</v>
      </c>
      <c r="Y56" s="80">
        <v>0</v>
      </c>
      <c r="Z56" s="80">
        <v>0</v>
      </c>
      <c r="AA56" s="80">
        <v>0</v>
      </c>
      <c r="AB56" s="181" t="s">
        <v>20</v>
      </c>
      <c r="AC56" s="80">
        <v>0</v>
      </c>
      <c r="AD56" s="80">
        <v>0</v>
      </c>
      <c r="AE56" s="80">
        <v>0</v>
      </c>
      <c r="AF56" s="80">
        <v>0</v>
      </c>
      <c r="AG56" s="80">
        <v>0</v>
      </c>
      <c r="AH56" s="80">
        <v>0</v>
      </c>
      <c r="AI56" s="80">
        <v>0</v>
      </c>
      <c r="AJ56" s="181" t="s">
        <v>20</v>
      </c>
      <c r="AK56" s="186">
        <f t="shared" ref="AK56:AQ73" si="30">IFERROR(U56*L56,0)</f>
        <v>0</v>
      </c>
      <c r="AL56" s="186">
        <f t="shared" si="30"/>
        <v>0</v>
      </c>
      <c r="AM56" s="186">
        <f t="shared" si="30"/>
        <v>0</v>
      </c>
      <c r="AN56" s="186">
        <f t="shared" si="30"/>
        <v>0</v>
      </c>
      <c r="AO56" s="186">
        <f t="shared" si="30"/>
        <v>0</v>
      </c>
      <c r="AP56" s="186">
        <f t="shared" si="30"/>
        <v>0</v>
      </c>
      <c r="AQ56" s="186">
        <f t="shared" si="30"/>
        <v>0</v>
      </c>
      <c r="AR56" s="74">
        <f t="shared" ref="AR56" si="31">SUM(AK56:AQ56)</f>
        <v>0</v>
      </c>
      <c r="AS56" s="74">
        <f t="shared" ref="AS56:AS73" si="32">S56-AR56</f>
        <v>0</v>
      </c>
      <c r="AT56" s="181" t="s">
        <v>20</v>
      </c>
      <c r="AU56" s="186">
        <f t="shared" ref="AU56:BA71" si="33">IFERROR(L56*(1-U56/(AC56)),0)</f>
        <v>0</v>
      </c>
      <c r="AV56" s="186">
        <f t="shared" si="33"/>
        <v>0</v>
      </c>
      <c r="AW56" s="186">
        <f t="shared" si="33"/>
        <v>0</v>
      </c>
      <c r="AX56" s="186">
        <f t="shared" si="33"/>
        <v>0</v>
      </c>
      <c r="AY56" s="186">
        <f t="shared" si="33"/>
        <v>0</v>
      </c>
      <c r="AZ56" s="186">
        <f t="shared" si="33"/>
        <v>0</v>
      </c>
      <c r="BA56" s="186">
        <f t="shared" si="33"/>
        <v>0</v>
      </c>
      <c r="BB56" s="74">
        <f t="shared" ref="BB56:BB73" si="34">SUM(AU56:BA56)</f>
        <v>0</v>
      </c>
    </row>
    <row r="57" spans="1:54" x14ac:dyDescent="0.25">
      <c r="A57" s="181" t="s">
        <v>21</v>
      </c>
      <c r="B57" s="205"/>
      <c r="C57" s="80">
        <v>0</v>
      </c>
      <c r="D57" s="80">
        <v>0</v>
      </c>
      <c r="E57" s="80">
        <v>0</v>
      </c>
      <c r="F57" s="80">
        <v>0</v>
      </c>
      <c r="G57" s="80">
        <v>0</v>
      </c>
      <c r="H57" s="80">
        <v>0</v>
      </c>
      <c r="I57" s="80">
        <v>0</v>
      </c>
      <c r="J57" s="81">
        <f t="shared" si="27"/>
        <v>0</v>
      </c>
      <c r="K57" s="181" t="s">
        <v>21</v>
      </c>
      <c r="L57" s="186">
        <f t="shared" si="28"/>
        <v>0</v>
      </c>
      <c r="M57" s="186">
        <f t="shared" si="28"/>
        <v>0</v>
      </c>
      <c r="N57" s="186">
        <f t="shared" si="28"/>
        <v>0</v>
      </c>
      <c r="O57" s="186">
        <f t="shared" si="28"/>
        <v>0</v>
      </c>
      <c r="P57" s="186">
        <f t="shared" si="28"/>
        <v>0</v>
      </c>
      <c r="Q57" s="186">
        <f t="shared" si="28"/>
        <v>0</v>
      </c>
      <c r="R57" s="186">
        <f t="shared" si="28"/>
        <v>0</v>
      </c>
      <c r="S57" s="74">
        <f t="shared" si="29"/>
        <v>0</v>
      </c>
      <c r="T57" s="181" t="s">
        <v>21</v>
      </c>
      <c r="U57" s="80">
        <v>0</v>
      </c>
      <c r="V57" s="80">
        <v>0</v>
      </c>
      <c r="W57" s="80">
        <v>0</v>
      </c>
      <c r="X57" s="80">
        <v>0</v>
      </c>
      <c r="Y57" s="80">
        <v>0</v>
      </c>
      <c r="Z57" s="80">
        <v>0</v>
      </c>
      <c r="AA57" s="80">
        <v>0</v>
      </c>
      <c r="AB57" s="181" t="s">
        <v>21</v>
      </c>
      <c r="AC57" s="80">
        <v>0</v>
      </c>
      <c r="AD57" s="80">
        <v>0</v>
      </c>
      <c r="AE57" s="80">
        <v>0</v>
      </c>
      <c r="AF57" s="80">
        <v>0</v>
      </c>
      <c r="AG57" s="80">
        <v>0</v>
      </c>
      <c r="AH57" s="80">
        <v>0</v>
      </c>
      <c r="AI57" s="80">
        <v>0</v>
      </c>
      <c r="AJ57" s="181" t="s">
        <v>21</v>
      </c>
      <c r="AK57" s="186">
        <f t="shared" si="30"/>
        <v>0</v>
      </c>
      <c r="AL57" s="186">
        <f t="shared" si="30"/>
        <v>0</v>
      </c>
      <c r="AM57" s="186">
        <f t="shared" si="30"/>
        <v>0</v>
      </c>
      <c r="AN57" s="186">
        <f t="shared" si="30"/>
        <v>0</v>
      </c>
      <c r="AO57" s="186">
        <f t="shared" si="30"/>
        <v>0</v>
      </c>
      <c r="AP57" s="186">
        <f t="shared" si="30"/>
        <v>0</v>
      </c>
      <c r="AQ57" s="186">
        <f t="shared" si="30"/>
        <v>0</v>
      </c>
      <c r="AR57" s="74">
        <f t="shared" ref="AR57:AR73" si="35">SUM(AK57:AQ57)</f>
        <v>0</v>
      </c>
      <c r="AS57" s="74">
        <f t="shared" si="32"/>
        <v>0</v>
      </c>
      <c r="AT57" s="181" t="s">
        <v>21</v>
      </c>
      <c r="AU57" s="186">
        <f t="shared" si="33"/>
        <v>0</v>
      </c>
      <c r="AV57" s="186">
        <f t="shared" si="33"/>
        <v>0</v>
      </c>
      <c r="AW57" s="186">
        <f t="shared" si="33"/>
        <v>0</v>
      </c>
      <c r="AX57" s="186">
        <f t="shared" si="33"/>
        <v>0</v>
      </c>
      <c r="AY57" s="186">
        <f t="shared" si="33"/>
        <v>0</v>
      </c>
      <c r="AZ57" s="186">
        <f t="shared" si="33"/>
        <v>0</v>
      </c>
      <c r="BA57" s="186">
        <f t="shared" si="33"/>
        <v>0</v>
      </c>
      <c r="BB57" s="74">
        <f t="shared" si="34"/>
        <v>0</v>
      </c>
    </row>
    <row r="58" spans="1:54" x14ac:dyDescent="0.25">
      <c r="A58" s="181" t="s">
        <v>22</v>
      </c>
      <c r="B58" s="205"/>
      <c r="C58" s="80">
        <v>0</v>
      </c>
      <c r="D58" s="80">
        <v>0</v>
      </c>
      <c r="E58" s="80">
        <v>0</v>
      </c>
      <c r="F58" s="80">
        <v>0</v>
      </c>
      <c r="G58" s="80">
        <v>0</v>
      </c>
      <c r="H58" s="80">
        <v>0</v>
      </c>
      <c r="I58" s="80">
        <v>0</v>
      </c>
      <c r="J58" s="81">
        <f t="shared" si="27"/>
        <v>0</v>
      </c>
      <c r="K58" s="181" t="s">
        <v>22</v>
      </c>
      <c r="L58" s="186">
        <f t="shared" si="28"/>
        <v>0</v>
      </c>
      <c r="M58" s="186">
        <f t="shared" si="28"/>
        <v>0</v>
      </c>
      <c r="N58" s="186">
        <f t="shared" si="28"/>
        <v>0</v>
      </c>
      <c r="O58" s="186">
        <f t="shared" si="28"/>
        <v>0</v>
      </c>
      <c r="P58" s="186">
        <f t="shared" si="28"/>
        <v>0</v>
      </c>
      <c r="Q58" s="186">
        <f t="shared" si="28"/>
        <v>0</v>
      </c>
      <c r="R58" s="186">
        <f t="shared" si="28"/>
        <v>0</v>
      </c>
      <c r="S58" s="74">
        <f t="shared" si="29"/>
        <v>0</v>
      </c>
      <c r="T58" s="181" t="s">
        <v>22</v>
      </c>
      <c r="U58" s="80">
        <v>0</v>
      </c>
      <c r="V58" s="80">
        <v>0</v>
      </c>
      <c r="W58" s="80">
        <v>0</v>
      </c>
      <c r="X58" s="80">
        <v>0</v>
      </c>
      <c r="Y58" s="80">
        <v>0</v>
      </c>
      <c r="Z58" s="80">
        <v>0</v>
      </c>
      <c r="AA58" s="80">
        <v>0</v>
      </c>
      <c r="AB58" s="181" t="s">
        <v>22</v>
      </c>
      <c r="AC58" s="80">
        <v>0</v>
      </c>
      <c r="AD58" s="80">
        <v>0</v>
      </c>
      <c r="AE58" s="80">
        <v>0</v>
      </c>
      <c r="AF58" s="80">
        <v>0</v>
      </c>
      <c r="AG58" s="80">
        <v>0</v>
      </c>
      <c r="AH58" s="80">
        <v>0</v>
      </c>
      <c r="AI58" s="80">
        <v>0</v>
      </c>
      <c r="AJ58" s="181" t="s">
        <v>22</v>
      </c>
      <c r="AK58" s="186">
        <f t="shared" si="30"/>
        <v>0</v>
      </c>
      <c r="AL58" s="186">
        <f t="shared" si="30"/>
        <v>0</v>
      </c>
      <c r="AM58" s="186">
        <f t="shared" si="30"/>
        <v>0</v>
      </c>
      <c r="AN58" s="186">
        <f t="shared" si="30"/>
        <v>0</v>
      </c>
      <c r="AO58" s="186">
        <f t="shared" si="30"/>
        <v>0</v>
      </c>
      <c r="AP58" s="186">
        <f t="shared" si="30"/>
        <v>0</v>
      </c>
      <c r="AQ58" s="186">
        <f t="shared" si="30"/>
        <v>0</v>
      </c>
      <c r="AR58" s="74">
        <f t="shared" si="35"/>
        <v>0</v>
      </c>
      <c r="AS58" s="74">
        <f t="shared" si="32"/>
        <v>0</v>
      </c>
      <c r="AT58" s="181" t="s">
        <v>22</v>
      </c>
      <c r="AU58" s="186">
        <f t="shared" si="33"/>
        <v>0</v>
      </c>
      <c r="AV58" s="186">
        <f t="shared" si="33"/>
        <v>0</v>
      </c>
      <c r="AW58" s="186">
        <f t="shared" si="33"/>
        <v>0</v>
      </c>
      <c r="AX58" s="186">
        <f t="shared" si="33"/>
        <v>0</v>
      </c>
      <c r="AY58" s="186">
        <f t="shared" si="33"/>
        <v>0</v>
      </c>
      <c r="AZ58" s="186">
        <f t="shared" si="33"/>
        <v>0</v>
      </c>
      <c r="BA58" s="186">
        <f t="shared" si="33"/>
        <v>0</v>
      </c>
      <c r="BB58" s="74">
        <f t="shared" si="34"/>
        <v>0</v>
      </c>
    </row>
    <row r="59" spans="1:54" x14ac:dyDescent="0.25">
      <c r="A59" s="181" t="s">
        <v>23</v>
      </c>
      <c r="B59" s="205"/>
      <c r="C59" s="80">
        <v>0</v>
      </c>
      <c r="D59" s="80">
        <v>1</v>
      </c>
      <c r="E59" s="80">
        <v>0</v>
      </c>
      <c r="F59" s="80">
        <v>0</v>
      </c>
      <c r="G59" s="80">
        <v>0</v>
      </c>
      <c r="H59" s="80">
        <v>0</v>
      </c>
      <c r="I59" s="80">
        <v>0</v>
      </c>
      <c r="J59" s="81">
        <f t="shared" si="27"/>
        <v>1</v>
      </c>
      <c r="K59" s="181" t="s">
        <v>23</v>
      </c>
      <c r="L59" s="186">
        <f t="shared" si="28"/>
        <v>0</v>
      </c>
      <c r="M59" s="186">
        <f t="shared" si="28"/>
        <v>0</v>
      </c>
      <c r="N59" s="186">
        <f t="shared" si="28"/>
        <v>0</v>
      </c>
      <c r="O59" s="186">
        <f t="shared" si="28"/>
        <v>0</v>
      </c>
      <c r="P59" s="186">
        <f t="shared" si="28"/>
        <v>0</v>
      </c>
      <c r="Q59" s="186">
        <f t="shared" si="28"/>
        <v>0</v>
      </c>
      <c r="R59" s="186">
        <f t="shared" si="28"/>
        <v>0</v>
      </c>
      <c r="S59" s="74">
        <f t="shared" si="29"/>
        <v>0</v>
      </c>
      <c r="T59" s="181" t="s">
        <v>23</v>
      </c>
      <c r="U59" s="80">
        <v>0</v>
      </c>
      <c r="V59" s="80">
        <v>0.77</v>
      </c>
      <c r="W59" s="80">
        <v>0</v>
      </c>
      <c r="X59" s="80">
        <v>0</v>
      </c>
      <c r="Y59" s="80">
        <v>0</v>
      </c>
      <c r="Z59" s="80">
        <v>0</v>
      </c>
      <c r="AA59" s="80">
        <v>0</v>
      </c>
      <c r="AB59" s="181" t="s">
        <v>23</v>
      </c>
      <c r="AC59" s="80">
        <v>0</v>
      </c>
      <c r="AD59" s="80">
        <v>0.90300000000000002</v>
      </c>
      <c r="AE59" s="80">
        <v>0</v>
      </c>
      <c r="AF59" s="80">
        <v>0</v>
      </c>
      <c r="AG59" s="80">
        <v>0</v>
      </c>
      <c r="AH59" s="80">
        <v>0</v>
      </c>
      <c r="AI59" s="80">
        <v>0</v>
      </c>
      <c r="AJ59" s="181" t="s">
        <v>23</v>
      </c>
      <c r="AK59" s="186">
        <f t="shared" si="30"/>
        <v>0</v>
      </c>
      <c r="AL59" s="186">
        <f t="shared" si="30"/>
        <v>0</v>
      </c>
      <c r="AM59" s="186">
        <f t="shared" si="30"/>
        <v>0</v>
      </c>
      <c r="AN59" s="186">
        <f t="shared" si="30"/>
        <v>0</v>
      </c>
      <c r="AO59" s="186">
        <f t="shared" si="30"/>
        <v>0</v>
      </c>
      <c r="AP59" s="186">
        <f t="shared" si="30"/>
        <v>0</v>
      </c>
      <c r="AQ59" s="186">
        <f t="shared" si="30"/>
        <v>0</v>
      </c>
      <c r="AR59" s="74">
        <f t="shared" si="35"/>
        <v>0</v>
      </c>
      <c r="AS59" s="74">
        <f t="shared" si="32"/>
        <v>0</v>
      </c>
      <c r="AT59" s="181" t="s">
        <v>23</v>
      </c>
      <c r="AU59" s="186">
        <f t="shared" si="33"/>
        <v>0</v>
      </c>
      <c r="AV59" s="186">
        <f t="shared" si="33"/>
        <v>0</v>
      </c>
      <c r="AW59" s="186">
        <f t="shared" si="33"/>
        <v>0</v>
      </c>
      <c r="AX59" s="186">
        <f t="shared" si="33"/>
        <v>0</v>
      </c>
      <c r="AY59" s="186">
        <f t="shared" si="33"/>
        <v>0</v>
      </c>
      <c r="AZ59" s="186">
        <f t="shared" si="33"/>
        <v>0</v>
      </c>
      <c r="BA59" s="186">
        <f t="shared" si="33"/>
        <v>0</v>
      </c>
      <c r="BB59" s="74">
        <f t="shared" si="34"/>
        <v>0</v>
      </c>
    </row>
    <row r="60" spans="1:54" x14ac:dyDescent="0.25">
      <c r="A60" s="187" t="s">
        <v>24</v>
      </c>
      <c r="B60" s="205"/>
      <c r="C60" s="80">
        <v>0</v>
      </c>
      <c r="D60" s="80">
        <v>0</v>
      </c>
      <c r="E60" s="80">
        <v>0</v>
      </c>
      <c r="F60" s="80">
        <v>0</v>
      </c>
      <c r="G60" s="80">
        <v>0</v>
      </c>
      <c r="H60" s="80">
        <v>0</v>
      </c>
      <c r="I60" s="80">
        <v>0</v>
      </c>
      <c r="J60" s="81">
        <f t="shared" si="27"/>
        <v>0</v>
      </c>
      <c r="K60" s="187" t="s">
        <v>24</v>
      </c>
      <c r="L60" s="186">
        <f t="shared" si="28"/>
        <v>0</v>
      </c>
      <c r="M60" s="186">
        <f t="shared" si="28"/>
        <v>0</v>
      </c>
      <c r="N60" s="186">
        <f t="shared" si="28"/>
        <v>0</v>
      </c>
      <c r="O60" s="186">
        <f t="shared" si="28"/>
        <v>0</v>
      </c>
      <c r="P60" s="186">
        <f t="shared" si="28"/>
        <v>0</v>
      </c>
      <c r="Q60" s="186">
        <f t="shared" si="28"/>
        <v>0</v>
      </c>
      <c r="R60" s="186">
        <f t="shared" si="28"/>
        <v>0</v>
      </c>
      <c r="S60" s="74">
        <f t="shared" si="29"/>
        <v>0</v>
      </c>
      <c r="T60" s="187" t="s">
        <v>24</v>
      </c>
      <c r="U60" s="80">
        <v>0</v>
      </c>
      <c r="V60" s="80">
        <v>0</v>
      </c>
      <c r="W60" s="80">
        <v>0</v>
      </c>
      <c r="X60" s="80">
        <v>0</v>
      </c>
      <c r="Y60" s="80">
        <v>0</v>
      </c>
      <c r="Z60" s="80">
        <v>0</v>
      </c>
      <c r="AA60" s="80">
        <v>0</v>
      </c>
      <c r="AB60" s="187" t="s">
        <v>24</v>
      </c>
      <c r="AC60" s="80">
        <v>0</v>
      </c>
      <c r="AD60" s="80">
        <v>0</v>
      </c>
      <c r="AE60" s="80">
        <v>0</v>
      </c>
      <c r="AF60" s="80">
        <v>0</v>
      </c>
      <c r="AG60" s="80">
        <v>0</v>
      </c>
      <c r="AH60" s="80">
        <v>0</v>
      </c>
      <c r="AI60" s="80">
        <v>0</v>
      </c>
      <c r="AJ60" s="187" t="s">
        <v>24</v>
      </c>
      <c r="AK60" s="186">
        <f t="shared" si="30"/>
        <v>0</v>
      </c>
      <c r="AL60" s="186">
        <f t="shared" si="30"/>
        <v>0</v>
      </c>
      <c r="AM60" s="186">
        <f t="shared" si="30"/>
        <v>0</v>
      </c>
      <c r="AN60" s="186">
        <f t="shared" si="30"/>
        <v>0</v>
      </c>
      <c r="AO60" s="186">
        <f t="shared" si="30"/>
        <v>0</v>
      </c>
      <c r="AP60" s="186">
        <f t="shared" si="30"/>
        <v>0</v>
      </c>
      <c r="AQ60" s="186">
        <f t="shared" si="30"/>
        <v>0</v>
      </c>
      <c r="AR60" s="74">
        <f t="shared" si="35"/>
        <v>0</v>
      </c>
      <c r="AS60" s="74">
        <f t="shared" si="32"/>
        <v>0</v>
      </c>
      <c r="AT60" s="187" t="s">
        <v>24</v>
      </c>
      <c r="AU60" s="186">
        <f t="shared" si="33"/>
        <v>0</v>
      </c>
      <c r="AV60" s="186">
        <f t="shared" si="33"/>
        <v>0</v>
      </c>
      <c r="AW60" s="186">
        <f t="shared" si="33"/>
        <v>0</v>
      </c>
      <c r="AX60" s="186">
        <f t="shared" si="33"/>
        <v>0</v>
      </c>
      <c r="AY60" s="186">
        <f t="shared" si="33"/>
        <v>0</v>
      </c>
      <c r="AZ60" s="186">
        <f t="shared" si="33"/>
        <v>0</v>
      </c>
      <c r="BA60" s="186">
        <f t="shared" si="33"/>
        <v>0</v>
      </c>
      <c r="BB60" s="74">
        <f t="shared" si="34"/>
        <v>0</v>
      </c>
    </row>
    <row r="61" spans="1:54" x14ac:dyDescent="0.25">
      <c r="A61" s="188" t="s">
        <v>25</v>
      </c>
      <c r="B61" s="205"/>
      <c r="C61" s="80">
        <v>0</v>
      </c>
      <c r="D61" s="80">
        <v>0</v>
      </c>
      <c r="E61" s="80">
        <v>0</v>
      </c>
      <c r="F61" s="80">
        <v>0</v>
      </c>
      <c r="G61" s="80">
        <v>0</v>
      </c>
      <c r="H61" s="80">
        <v>0</v>
      </c>
      <c r="I61" s="80">
        <v>0</v>
      </c>
      <c r="J61" s="81">
        <f t="shared" si="27"/>
        <v>0</v>
      </c>
      <c r="K61" s="188" t="s">
        <v>25</v>
      </c>
      <c r="L61" s="186">
        <f t="shared" si="28"/>
        <v>0</v>
      </c>
      <c r="M61" s="186">
        <f t="shared" si="28"/>
        <v>0</v>
      </c>
      <c r="N61" s="186">
        <f t="shared" si="28"/>
        <v>0</v>
      </c>
      <c r="O61" s="186">
        <f t="shared" si="28"/>
        <v>0</v>
      </c>
      <c r="P61" s="186">
        <f t="shared" si="28"/>
        <v>0</v>
      </c>
      <c r="Q61" s="186">
        <f t="shared" si="28"/>
        <v>0</v>
      </c>
      <c r="R61" s="186">
        <f t="shared" si="28"/>
        <v>0</v>
      </c>
      <c r="S61" s="74">
        <f t="shared" si="29"/>
        <v>0</v>
      </c>
      <c r="T61" s="188" t="s">
        <v>25</v>
      </c>
      <c r="U61" s="80">
        <v>0</v>
      </c>
      <c r="V61" s="80">
        <v>0</v>
      </c>
      <c r="W61" s="80">
        <v>0</v>
      </c>
      <c r="X61" s="80">
        <v>0</v>
      </c>
      <c r="Y61" s="80">
        <v>0</v>
      </c>
      <c r="Z61" s="80">
        <v>0</v>
      </c>
      <c r="AA61" s="80">
        <v>0</v>
      </c>
      <c r="AB61" s="188" t="s">
        <v>25</v>
      </c>
      <c r="AC61" s="80">
        <v>0</v>
      </c>
      <c r="AD61" s="80">
        <v>0</v>
      </c>
      <c r="AE61" s="80">
        <v>0</v>
      </c>
      <c r="AF61" s="80">
        <v>0</v>
      </c>
      <c r="AG61" s="80">
        <v>0</v>
      </c>
      <c r="AH61" s="80">
        <v>0</v>
      </c>
      <c r="AI61" s="80">
        <v>0</v>
      </c>
      <c r="AJ61" s="188" t="s">
        <v>25</v>
      </c>
      <c r="AK61" s="186">
        <f t="shared" si="30"/>
        <v>0</v>
      </c>
      <c r="AL61" s="186">
        <f t="shared" si="30"/>
        <v>0</v>
      </c>
      <c r="AM61" s="186">
        <f t="shared" si="30"/>
        <v>0</v>
      </c>
      <c r="AN61" s="186">
        <f t="shared" si="30"/>
        <v>0</v>
      </c>
      <c r="AO61" s="186">
        <f t="shared" si="30"/>
        <v>0</v>
      </c>
      <c r="AP61" s="186">
        <f t="shared" si="30"/>
        <v>0</v>
      </c>
      <c r="AQ61" s="186">
        <f t="shared" si="30"/>
        <v>0</v>
      </c>
      <c r="AR61" s="74">
        <f t="shared" si="35"/>
        <v>0</v>
      </c>
      <c r="AS61" s="74">
        <f t="shared" si="32"/>
        <v>0</v>
      </c>
      <c r="AT61" s="188" t="s">
        <v>25</v>
      </c>
      <c r="AU61" s="186">
        <f t="shared" si="33"/>
        <v>0</v>
      </c>
      <c r="AV61" s="186">
        <f t="shared" si="33"/>
        <v>0</v>
      </c>
      <c r="AW61" s="186">
        <f t="shared" si="33"/>
        <v>0</v>
      </c>
      <c r="AX61" s="186">
        <f t="shared" si="33"/>
        <v>0</v>
      </c>
      <c r="AY61" s="186">
        <f t="shared" si="33"/>
        <v>0</v>
      </c>
      <c r="AZ61" s="186">
        <f t="shared" si="33"/>
        <v>0</v>
      </c>
      <c r="BA61" s="186">
        <f t="shared" si="33"/>
        <v>0</v>
      </c>
      <c r="BB61" s="74">
        <f t="shared" si="34"/>
        <v>0</v>
      </c>
    </row>
    <row r="62" spans="1:54" x14ac:dyDescent="0.25">
      <c r="A62" s="181" t="s">
        <v>26</v>
      </c>
      <c r="B62" s="205"/>
      <c r="C62" s="80">
        <v>0</v>
      </c>
      <c r="D62" s="80">
        <v>0</v>
      </c>
      <c r="E62" s="80">
        <v>0</v>
      </c>
      <c r="F62" s="80">
        <v>0</v>
      </c>
      <c r="G62" s="80">
        <v>0</v>
      </c>
      <c r="H62" s="80">
        <v>0</v>
      </c>
      <c r="I62" s="80">
        <v>0</v>
      </c>
      <c r="J62" s="81">
        <f t="shared" si="27"/>
        <v>0</v>
      </c>
      <c r="K62" s="181" t="s">
        <v>26</v>
      </c>
      <c r="L62" s="186">
        <f t="shared" si="28"/>
        <v>0</v>
      </c>
      <c r="M62" s="186">
        <f t="shared" si="28"/>
        <v>0</v>
      </c>
      <c r="N62" s="186">
        <f t="shared" si="28"/>
        <v>0</v>
      </c>
      <c r="O62" s="186">
        <f t="shared" si="28"/>
        <v>0</v>
      </c>
      <c r="P62" s="186">
        <f t="shared" si="28"/>
        <v>0</v>
      </c>
      <c r="Q62" s="186">
        <f t="shared" si="28"/>
        <v>0</v>
      </c>
      <c r="R62" s="186">
        <f t="shared" si="28"/>
        <v>0</v>
      </c>
      <c r="S62" s="74">
        <f t="shared" si="29"/>
        <v>0</v>
      </c>
      <c r="T62" s="181" t="s">
        <v>26</v>
      </c>
      <c r="U62" s="80">
        <v>0</v>
      </c>
      <c r="V62" s="80">
        <v>0</v>
      </c>
      <c r="W62" s="80">
        <v>0</v>
      </c>
      <c r="X62" s="80">
        <v>0</v>
      </c>
      <c r="Y62" s="80">
        <v>0</v>
      </c>
      <c r="Z62" s="80">
        <v>0</v>
      </c>
      <c r="AA62" s="80">
        <v>0</v>
      </c>
      <c r="AB62" s="181" t="s">
        <v>26</v>
      </c>
      <c r="AC62" s="80">
        <v>0</v>
      </c>
      <c r="AD62" s="80">
        <v>0</v>
      </c>
      <c r="AE62" s="80">
        <v>0</v>
      </c>
      <c r="AF62" s="80">
        <v>0</v>
      </c>
      <c r="AG62" s="80">
        <v>0</v>
      </c>
      <c r="AH62" s="80">
        <v>0</v>
      </c>
      <c r="AI62" s="80">
        <v>0</v>
      </c>
      <c r="AJ62" s="181" t="s">
        <v>26</v>
      </c>
      <c r="AK62" s="186">
        <f t="shared" si="30"/>
        <v>0</v>
      </c>
      <c r="AL62" s="186">
        <f t="shared" si="30"/>
        <v>0</v>
      </c>
      <c r="AM62" s="186">
        <f t="shared" si="30"/>
        <v>0</v>
      </c>
      <c r="AN62" s="186">
        <f t="shared" si="30"/>
        <v>0</v>
      </c>
      <c r="AO62" s="186">
        <f t="shared" si="30"/>
        <v>0</v>
      </c>
      <c r="AP62" s="186">
        <f t="shared" si="30"/>
        <v>0</v>
      </c>
      <c r="AQ62" s="186">
        <f t="shared" si="30"/>
        <v>0</v>
      </c>
      <c r="AR62" s="74">
        <f t="shared" si="35"/>
        <v>0</v>
      </c>
      <c r="AS62" s="74">
        <f t="shared" si="32"/>
        <v>0</v>
      </c>
      <c r="AT62" s="181" t="s">
        <v>26</v>
      </c>
      <c r="AU62" s="186">
        <f t="shared" si="33"/>
        <v>0</v>
      </c>
      <c r="AV62" s="186">
        <f t="shared" si="33"/>
        <v>0</v>
      </c>
      <c r="AW62" s="186">
        <f t="shared" si="33"/>
        <v>0</v>
      </c>
      <c r="AX62" s="186">
        <f t="shared" si="33"/>
        <v>0</v>
      </c>
      <c r="AY62" s="186">
        <f t="shared" si="33"/>
        <v>0</v>
      </c>
      <c r="AZ62" s="186">
        <f t="shared" si="33"/>
        <v>0</v>
      </c>
      <c r="BA62" s="186">
        <f t="shared" si="33"/>
        <v>0</v>
      </c>
      <c r="BB62" s="74">
        <f t="shared" si="34"/>
        <v>0</v>
      </c>
    </row>
    <row r="63" spans="1:54" x14ac:dyDescent="0.25">
      <c r="A63" s="181" t="s">
        <v>27</v>
      </c>
      <c r="B63" s="205"/>
      <c r="C63" s="80">
        <v>0</v>
      </c>
      <c r="D63" s="80">
        <v>0</v>
      </c>
      <c r="E63" s="80">
        <v>0</v>
      </c>
      <c r="F63" s="80">
        <v>0</v>
      </c>
      <c r="G63" s="80">
        <v>0</v>
      </c>
      <c r="H63" s="80">
        <v>0</v>
      </c>
      <c r="I63" s="80">
        <v>0</v>
      </c>
      <c r="J63" s="81">
        <f t="shared" si="27"/>
        <v>0</v>
      </c>
      <c r="K63" s="181" t="s">
        <v>27</v>
      </c>
      <c r="L63" s="186">
        <f t="shared" si="28"/>
        <v>0</v>
      </c>
      <c r="M63" s="186">
        <f t="shared" si="28"/>
        <v>0</v>
      </c>
      <c r="N63" s="186">
        <f t="shared" si="28"/>
        <v>0</v>
      </c>
      <c r="O63" s="186">
        <f t="shared" si="28"/>
        <v>0</v>
      </c>
      <c r="P63" s="186">
        <f t="shared" si="28"/>
        <v>0</v>
      </c>
      <c r="Q63" s="186">
        <f t="shared" si="28"/>
        <v>0</v>
      </c>
      <c r="R63" s="186">
        <f t="shared" si="28"/>
        <v>0</v>
      </c>
      <c r="S63" s="74">
        <f t="shared" si="29"/>
        <v>0</v>
      </c>
      <c r="T63" s="181" t="s">
        <v>27</v>
      </c>
      <c r="U63" s="80">
        <v>0</v>
      </c>
      <c r="V63" s="80">
        <v>0</v>
      </c>
      <c r="W63" s="80">
        <v>0</v>
      </c>
      <c r="X63" s="80">
        <v>0</v>
      </c>
      <c r="Y63" s="80">
        <v>0</v>
      </c>
      <c r="Z63" s="80">
        <v>0</v>
      </c>
      <c r="AA63" s="80">
        <v>0</v>
      </c>
      <c r="AB63" s="181" t="s">
        <v>27</v>
      </c>
      <c r="AC63" s="80">
        <v>0</v>
      </c>
      <c r="AD63" s="80">
        <v>0</v>
      </c>
      <c r="AE63" s="80">
        <v>0</v>
      </c>
      <c r="AF63" s="80">
        <v>0</v>
      </c>
      <c r="AG63" s="80">
        <v>0</v>
      </c>
      <c r="AH63" s="80">
        <v>0</v>
      </c>
      <c r="AI63" s="80">
        <v>0</v>
      </c>
      <c r="AJ63" s="181" t="s">
        <v>27</v>
      </c>
      <c r="AK63" s="186">
        <f t="shared" si="30"/>
        <v>0</v>
      </c>
      <c r="AL63" s="186">
        <f t="shared" si="30"/>
        <v>0</v>
      </c>
      <c r="AM63" s="186">
        <f t="shared" si="30"/>
        <v>0</v>
      </c>
      <c r="AN63" s="186">
        <f t="shared" si="30"/>
        <v>0</v>
      </c>
      <c r="AO63" s="186">
        <f t="shared" si="30"/>
        <v>0</v>
      </c>
      <c r="AP63" s="186">
        <f t="shared" si="30"/>
        <v>0</v>
      </c>
      <c r="AQ63" s="186">
        <f t="shared" si="30"/>
        <v>0</v>
      </c>
      <c r="AR63" s="74">
        <f t="shared" si="35"/>
        <v>0</v>
      </c>
      <c r="AS63" s="74">
        <f t="shared" si="32"/>
        <v>0</v>
      </c>
      <c r="AT63" s="181" t="s">
        <v>27</v>
      </c>
      <c r="AU63" s="186">
        <f t="shared" si="33"/>
        <v>0</v>
      </c>
      <c r="AV63" s="186">
        <f t="shared" si="33"/>
        <v>0</v>
      </c>
      <c r="AW63" s="186">
        <f t="shared" si="33"/>
        <v>0</v>
      </c>
      <c r="AX63" s="186">
        <f t="shared" si="33"/>
        <v>0</v>
      </c>
      <c r="AY63" s="186">
        <f t="shared" si="33"/>
        <v>0</v>
      </c>
      <c r="AZ63" s="186">
        <f t="shared" si="33"/>
        <v>0</v>
      </c>
      <c r="BA63" s="186">
        <f t="shared" si="33"/>
        <v>0</v>
      </c>
      <c r="BB63" s="74">
        <f t="shared" si="34"/>
        <v>0</v>
      </c>
    </row>
    <row r="64" spans="1:54" x14ac:dyDescent="0.25">
      <c r="A64" s="181" t="s">
        <v>28</v>
      </c>
      <c r="B64" s="205"/>
      <c r="C64" s="80">
        <v>0</v>
      </c>
      <c r="D64" s="80">
        <v>0</v>
      </c>
      <c r="E64" s="80">
        <v>0</v>
      </c>
      <c r="F64" s="80">
        <v>0</v>
      </c>
      <c r="G64" s="80">
        <v>0</v>
      </c>
      <c r="H64" s="80">
        <v>0</v>
      </c>
      <c r="I64" s="80">
        <v>0</v>
      </c>
      <c r="J64" s="81">
        <f t="shared" si="27"/>
        <v>0</v>
      </c>
      <c r="K64" s="181" t="s">
        <v>28</v>
      </c>
      <c r="L64" s="186">
        <f t="shared" si="28"/>
        <v>0</v>
      </c>
      <c r="M64" s="186">
        <f t="shared" si="28"/>
        <v>0</v>
      </c>
      <c r="N64" s="186">
        <f t="shared" si="28"/>
        <v>0</v>
      </c>
      <c r="O64" s="186">
        <f t="shared" si="28"/>
        <v>0</v>
      </c>
      <c r="P64" s="186">
        <f t="shared" si="28"/>
        <v>0</v>
      </c>
      <c r="Q64" s="186">
        <f t="shared" si="28"/>
        <v>0</v>
      </c>
      <c r="R64" s="186">
        <f t="shared" si="28"/>
        <v>0</v>
      </c>
      <c r="S64" s="74">
        <f t="shared" si="29"/>
        <v>0</v>
      </c>
      <c r="T64" s="181" t="s">
        <v>28</v>
      </c>
      <c r="U64" s="80">
        <v>0</v>
      </c>
      <c r="V64" s="80">
        <v>0</v>
      </c>
      <c r="W64" s="80">
        <v>0</v>
      </c>
      <c r="X64" s="80">
        <v>0</v>
      </c>
      <c r="Y64" s="80">
        <v>0</v>
      </c>
      <c r="Z64" s="80">
        <v>0</v>
      </c>
      <c r="AA64" s="80">
        <v>0</v>
      </c>
      <c r="AB64" s="181" t="s">
        <v>28</v>
      </c>
      <c r="AC64" s="80">
        <v>0</v>
      </c>
      <c r="AD64" s="80">
        <v>0</v>
      </c>
      <c r="AE64" s="80">
        <v>0</v>
      </c>
      <c r="AF64" s="80">
        <v>0</v>
      </c>
      <c r="AG64" s="80">
        <v>0</v>
      </c>
      <c r="AH64" s="80">
        <v>0</v>
      </c>
      <c r="AI64" s="80">
        <v>0</v>
      </c>
      <c r="AJ64" s="181" t="s">
        <v>28</v>
      </c>
      <c r="AK64" s="186">
        <f t="shared" si="30"/>
        <v>0</v>
      </c>
      <c r="AL64" s="186">
        <f t="shared" si="30"/>
        <v>0</v>
      </c>
      <c r="AM64" s="186">
        <f t="shared" si="30"/>
        <v>0</v>
      </c>
      <c r="AN64" s="186">
        <f t="shared" si="30"/>
        <v>0</v>
      </c>
      <c r="AO64" s="186">
        <f t="shared" si="30"/>
        <v>0</v>
      </c>
      <c r="AP64" s="186">
        <f t="shared" si="30"/>
        <v>0</v>
      </c>
      <c r="AQ64" s="186">
        <f t="shared" si="30"/>
        <v>0</v>
      </c>
      <c r="AR64" s="74">
        <f t="shared" si="35"/>
        <v>0</v>
      </c>
      <c r="AS64" s="74">
        <f t="shared" si="32"/>
        <v>0</v>
      </c>
      <c r="AT64" s="181" t="s">
        <v>28</v>
      </c>
      <c r="AU64" s="186">
        <f t="shared" si="33"/>
        <v>0</v>
      </c>
      <c r="AV64" s="186">
        <f t="shared" si="33"/>
        <v>0</v>
      </c>
      <c r="AW64" s="186">
        <f t="shared" si="33"/>
        <v>0</v>
      </c>
      <c r="AX64" s="186">
        <f t="shared" si="33"/>
        <v>0</v>
      </c>
      <c r="AY64" s="186">
        <f t="shared" si="33"/>
        <v>0</v>
      </c>
      <c r="AZ64" s="186">
        <f t="shared" si="33"/>
        <v>0</v>
      </c>
      <c r="BA64" s="186">
        <f t="shared" si="33"/>
        <v>0</v>
      </c>
      <c r="BB64" s="74">
        <f t="shared" si="34"/>
        <v>0</v>
      </c>
    </row>
    <row r="65" spans="1:54" x14ac:dyDescent="0.25">
      <c r="A65" s="181" t="s">
        <v>29</v>
      </c>
      <c r="B65" s="205"/>
      <c r="C65" s="80">
        <v>0</v>
      </c>
      <c r="D65" s="80">
        <v>0</v>
      </c>
      <c r="E65" s="80">
        <v>0</v>
      </c>
      <c r="F65" s="80">
        <v>0</v>
      </c>
      <c r="G65" s="80">
        <v>0</v>
      </c>
      <c r="H65" s="80">
        <v>0</v>
      </c>
      <c r="I65" s="80">
        <v>0</v>
      </c>
      <c r="J65" s="81">
        <f t="shared" si="27"/>
        <v>0</v>
      </c>
      <c r="K65" s="181" t="s">
        <v>29</v>
      </c>
      <c r="L65" s="186">
        <f t="shared" si="28"/>
        <v>0</v>
      </c>
      <c r="M65" s="186">
        <f t="shared" si="28"/>
        <v>0</v>
      </c>
      <c r="N65" s="186">
        <f t="shared" si="28"/>
        <v>0</v>
      </c>
      <c r="O65" s="186">
        <f t="shared" si="28"/>
        <v>0</v>
      </c>
      <c r="P65" s="186">
        <f t="shared" si="28"/>
        <v>0</v>
      </c>
      <c r="Q65" s="186">
        <f t="shared" si="28"/>
        <v>0</v>
      </c>
      <c r="R65" s="186">
        <f t="shared" si="28"/>
        <v>0</v>
      </c>
      <c r="S65" s="74">
        <f t="shared" si="29"/>
        <v>0</v>
      </c>
      <c r="T65" s="181" t="s">
        <v>29</v>
      </c>
      <c r="U65" s="80">
        <v>0</v>
      </c>
      <c r="V65" s="80">
        <v>0</v>
      </c>
      <c r="W65" s="80">
        <v>0</v>
      </c>
      <c r="X65" s="80">
        <v>0</v>
      </c>
      <c r="Y65" s="80">
        <v>0</v>
      </c>
      <c r="Z65" s="80">
        <v>0</v>
      </c>
      <c r="AA65" s="80">
        <v>0</v>
      </c>
      <c r="AB65" s="181" t="s">
        <v>29</v>
      </c>
      <c r="AC65" s="80">
        <v>0</v>
      </c>
      <c r="AD65" s="80">
        <v>0</v>
      </c>
      <c r="AE65" s="80">
        <v>0</v>
      </c>
      <c r="AF65" s="80">
        <v>0</v>
      </c>
      <c r="AG65" s="80">
        <v>0</v>
      </c>
      <c r="AH65" s="80">
        <v>0</v>
      </c>
      <c r="AI65" s="80">
        <v>0</v>
      </c>
      <c r="AJ65" s="181" t="s">
        <v>29</v>
      </c>
      <c r="AK65" s="186">
        <f t="shared" si="30"/>
        <v>0</v>
      </c>
      <c r="AL65" s="186">
        <f t="shared" si="30"/>
        <v>0</v>
      </c>
      <c r="AM65" s="186">
        <f t="shared" si="30"/>
        <v>0</v>
      </c>
      <c r="AN65" s="186">
        <f t="shared" si="30"/>
        <v>0</v>
      </c>
      <c r="AO65" s="186">
        <f t="shared" si="30"/>
        <v>0</v>
      </c>
      <c r="AP65" s="186">
        <f t="shared" si="30"/>
        <v>0</v>
      </c>
      <c r="AQ65" s="186">
        <f t="shared" si="30"/>
        <v>0</v>
      </c>
      <c r="AR65" s="74">
        <f t="shared" si="35"/>
        <v>0</v>
      </c>
      <c r="AS65" s="74">
        <f t="shared" si="32"/>
        <v>0</v>
      </c>
      <c r="AT65" s="181" t="s">
        <v>29</v>
      </c>
      <c r="AU65" s="186">
        <f t="shared" si="33"/>
        <v>0</v>
      </c>
      <c r="AV65" s="186">
        <f t="shared" si="33"/>
        <v>0</v>
      </c>
      <c r="AW65" s="186">
        <f t="shared" si="33"/>
        <v>0</v>
      </c>
      <c r="AX65" s="186">
        <f t="shared" si="33"/>
        <v>0</v>
      </c>
      <c r="AY65" s="186">
        <f t="shared" si="33"/>
        <v>0</v>
      </c>
      <c r="AZ65" s="186">
        <f t="shared" si="33"/>
        <v>0</v>
      </c>
      <c r="BA65" s="186">
        <f t="shared" si="33"/>
        <v>0</v>
      </c>
      <c r="BB65" s="74">
        <f t="shared" si="34"/>
        <v>0</v>
      </c>
    </row>
    <row r="66" spans="1:54" x14ac:dyDescent="0.25">
      <c r="A66" s="181" t="s">
        <v>30</v>
      </c>
      <c r="B66" s="205"/>
      <c r="C66" s="80">
        <v>0</v>
      </c>
      <c r="D66" s="80">
        <v>0</v>
      </c>
      <c r="E66" s="80">
        <v>0</v>
      </c>
      <c r="F66" s="80">
        <v>0</v>
      </c>
      <c r="G66" s="80">
        <v>0</v>
      </c>
      <c r="H66" s="80">
        <v>0</v>
      </c>
      <c r="I66" s="80">
        <v>0</v>
      </c>
      <c r="J66" s="81">
        <f t="shared" si="27"/>
        <v>0</v>
      </c>
      <c r="K66" s="181" t="s">
        <v>30</v>
      </c>
      <c r="L66" s="186">
        <f t="shared" si="28"/>
        <v>0</v>
      </c>
      <c r="M66" s="186">
        <f t="shared" si="28"/>
        <v>0</v>
      </c>
      <c r="N66" s="186">
        <f t="shared" si="28"/>
        <v>0</v>
      </c>
      <c r="O66" s="186">
        <f t="shared" si="28"/>
        <v>0</v>
      </c>
      <c r="P66" s="186">
        <f t="shared" si="28"/>
        <v>0</v>
      </c>
      <c r="Q66" s="186">
        <f t="shared" si="28"/>
        <v>0</v>
      </c>
      <c r="R66" s="186">
        <f t="shared" si="28"/>
        <v>0</v>
      </c>
      <c r="S66" s="74">
        <f t="shared" si="29"/>
        <v>0</v>
      </c>
      <c r="T66" s="181" t="s">
        <v>30</v>
      </c>
      <c r="U66" s="80">
        <v>0</v>
      </c>
      <c r="V66" s="80">
        <v>0</v>
      </c>
      <c r="W66" s="80">
        <v>0</v>
      </c>
      <c r="X66" s="80">
        <v>0</v>
      </c>
      <c r="Y66" s="80">
        <v>0</v>
      </c>
      <c r="Z66" s="80">
        <v>0</v>
      </c>
      <c r="AA66" s="80">
        <v>0</v>
      </c>
      <c r="AB66" s="181" t="s">
        <v>30</v>
      </c>
      <c r="AC66" s="80">
        <v>0</v>
      </c>
      <c r="AD66" s="80">
        <v>0</v>
      </c>
      <c r="AE66" s="80">
        <v>0</v>
      </c>
      <c r="AF66" s="80">
        <v>0</v>
      </c>
      <c r="AG66" s="80">
        <v>0</v>
      </c>
      <c r="AH66" s="80">
        <v>0</v>
      </c>
      <c r="AI66" s="80">
        <v>0</v>
      </c>
      <c r="AJ66" s="181" t="s">
        <v>30</v>
      </c>
      <c r="AK66" s="186">
        <f t="shared" si="30"/>
        <v>0</v>
      </c>
      <c r="AL66" s="186">
        <f t="shared" si="30"/>
        <v>0</v>
      </c>
      <c r="AM66" s="186">
        <f t="shared" si="30"/>
        <v>0</v>
      </c>
      <c r="AN66" s="186">
        <f t="shared" si="30"/>
        <v>0</v>
      </c>
      <c r="AO66" s="186">
        <f t="shared" si="30"/>
        <v>0</v>
      </c>
      <c r="AP66" s="186">
        <f t="shared" si="30"/>
        <v>0</v>
      </c>
      <c r="AQ66" s="186">
        <f t="shared" si="30"/>
        <v>0</v>
      </c>
      <c r="AR66" s="74">
        <f t="shared" si="35"/>
        <v>0</v>
      </c>
      <c r="AS66" s="74">
        <f t="shared" si="32"/>
        <v>0</v>
      </c>
      <c r="AT66" s="181" t="s">
        <v>30</v>
      </c>
      <c r="AU66" s="186">
        <f t="shared" si="33"/>
        <v>0</v>
      </c>
      <c r="AV66" s="186">
        <f t="shared" si="33"/>
        <v>0</v>
      </c>
      <c r="AW66" s="186">
        <f t="shared" si="33"/>
        <v>0</v>
      </c>
      <c r="AX66" s="186">
        <f t="shared" si="33"/>
        <v>0</v>
      </c>
      <c r="AY66" s="186">
        <f t="shared" si="33"/>
        <v>0</v>
      </c>
      <c r="AZ66" s="186">
        <f t="shared" si="33"/>
        <v>0</v>
      </c>
      <c r="BA66" s="186">
        <f t="shared" si="33"/>
        <v>0</v>
      </c>
      <c r="BB66" s="74">
        <f t="shared" si="34"/>
        <v>0</v>
      </c>
    </row>
    <row r="67" spans="1:54" x14ac:dyDescent="0.25">
      <c r="A67" s="181" t="s">
        <v>31</v>
      </c>
      <c r="B67" s="205"/>
      <c r="C67" s="80">
        <v>0</v>
      </c>
      <c r="D67" s="80">
        <v>0</v>
      </c>
      <c r="E67" s="80">
        <v>0</v>
      </c>
      <c r="F67" s="80">
        <v>0</v>
      </c>
      <c r="G67" s="80">
        <v>0</v>
      </c>
      <c r="H67" s="80">
        <v>0</v>
      </c>
      <c r="I67" s="80">
        <v>0</v>
      </c>
      <c r="J67" s="81">
        <f t="shared" si="27"/>
        <v>0</v>
      </c>
      <c r="K67" s="181" t="s">
        <v>31</v>
      </c>
      <c r="L67" s="186">
        <f t="shared" si="28"/>
        <v>0</v>
      </c>
      <c r="M67" s="186">
        <f t="shared" si="28"/>
        <v>0</v>
      </c>
      <c r="N67" s="186">
        <f t="shared" si="28"/>
        <v>0</v>
      </c>
      <c r="O67" s="186">
        <f t="shared" si="28"/>
        <v>0</v>
      </c>
      <c r="P67" s="186">
        <f t="shared" si="28"/>
        <v>0</v>
      </c>
      <c r="Q67" s="186">
        <f t="shared" si="28"/>
        <v>0</v>
      </c>
      <c r="R67" s="186">
        <f t="shared" si="28"/>
        <v>0</v>
      </c>
      <c r="S67" s="74">
        <f t="shared" si="29"/>
        <v>0</v>
      </c>
      <c r="T67" s="181" t="s">
        <v>31</v>
      </c>
      <c r="U67" s="80">
        <v>0</v>
      </c>
      <c r="V67" s="80">
        <v>0</v>
      </c>
      <c r="W67" s="80">
        <v>0</v>
      </c>
      <c r="X67" s="80">
        <v>0</v>
      </c>
      <c r="Y67" s="80">
        <v>0</v>
      </c>
      <c r="Z67" s="80">
        <v>0</v>
      </c>
      <c r="AA67" s="80">
        <v>0</v>
      </c>
      <c r="AB67" s="181" t="s">
        <v>31</v>
      </c>
      <c r="AC67" s="80">
        <v>0</v>
      </c>
      <c r="AD67" s="80">
        <v>0</v>
      </c>
      <c r="AE67" s="80">
        <v>0</v>
      </c>
      <c r="AF67" s="80">
        <v>0</v>
      </c>
      <c r="AG67" s="80">
        <v>0</v>
      </c>
      <c r="AH67" s="80">
        <v>0</v>
      </c>
      <c r="AI67" s="80">
        <v>0</v>
      </c>
      <c r="AJ67" s="181" t="s">
        <v>31</v>
      </c>
      <c r="AK67" s="186">
        <f t="shared" si="30"/>
        <v>0</v>
      </c>
      <c r="AL67" s="186">
        <f t="shared" si="30"/>
        <v>0</v>
      </c>
      <c r="AM67" s="186">
        <f t="shared" si="30"/>
        <v>0</v>
      </c>
      <c r="AN67" s="186">
        <f t="shared" si="30"/>
        <v>0</v>
      </c>
      <c r="AO67" s="186">
        <f t="shared" si="30"/>
        <v>0</v>
      </c>
      <c r="AP67" s="186">
        <f t="shared" si="30"/>
        <v>0</v>
      </c>
      <c r="AQ67" s="186">
        <f t="shared" si="30"/>
        <v>0</v>
      </c>
      <c r="AR67" s="74">
        <f t="shared" si="35"/>
        <v>0</v>
      </c>
      <c r="AS67" s="74">
        <f t="shared" si="32"/>
        <v>0</v>
      </c>
      <c r="AT67" s="181" t="s">
        <v>31</v>
      </c>
      <c r="AU67" s="186">
        <f t="shared" si="33"/>
        <v>0</v>
      </c>
      <c r="AV67" s="186">
        <f t="shared" si="33"/>
        <v>0</v>
      </c>
      <c r="AW67" s="186">
        <f t="shared" si="33"/>
        <v>0</v>
      </c>
      <c r="AX67" s="186">
        <f t="shared" si="33"/>
        <v>0</v>
      </c>
      <c r="AY67" s="186">
        <f t="shared" si="33"/>
        <v>0</v>
      </c>
      <c r="AZ67" s="186">
        <f t="shared" si="33"/>
        <v>0</v>
      </c>
      <c r="BA67" s="186">
        <f t="shared" si="33"/>
        <v>0</v>
      </c>
      <c r="BB67" s="74">
        <f t="shared" si="34"/>
        <v>0</v>
      </c>
    </row>
    <row r="68" spans="1:54" x14ac:dyDescent="0.25">
      <c r="A68" s="181" t="s">
        <v>32</v>
      </c>
      <c r="B68" s="205"/>
      <c r="C68" s="80">
        <v>0</v>
      </c>
      <c r="D68" s="80">
        <v>0</v>
      </c>
      <c r="E68" s="80">
        <v>0</v>
      </c>
      <c r="F68" s="80">
        <v>0</v>
      </c>
      <c r="G68" s="80">
        <v>0</v>
      </c>
      <c r="H68" s="80">
        <v>0</v>
      </c>
      <c r="I68" s="80">
        <v>0</v>
      </c>
      <c r="J68" s="81">
        <f t="shared" si="27"/>
        <v>0</v>
      </c>
      <c r="K68" s="181" t="s">
        <v>32</v>
      </c>
      <c r="L68" s="186">
        <f t="shared" si="28"/>
        <v>0</v>
      </c>
      <c r="M68" s="186">
        <f t="shared" si="28"/>
        <v>0</v>
      </c>
      <c r="N68" s="186">
        <f t="shared" si="28"/>
        <v>0</v>
      </c>
      <c r="O68" s="186">
        <f t="shared" si="28"/>
        <v>0</v>
      </c>
      <c r="P68" s="186">
        <f t="shared" si="28"/>
        <v>0</v>
      </c>
      <c r="Q68" s="186">
        <f t="shared" si="28"/>
        <v>0</v>
      </c>
      <c r="R68" s="186">
        <f t="shared" si="28"/>
        <v>0</v>
      </c>
      <c r="S68" s="74">
        <f t="shared" si="29"/>
        <v>0</v>
      </c>
      <c r="T68" s="181" t="s">
        <v>32</v>
      </c>
      <c r="U68" s="80">
        <v>0</v>
      </c>
      <c r="V68" s="80">
        <v>0</v>
      </c>
      <c r="W68" s="80">
        <v>0</v>
      </c>
      <c r="X68" s="80">
        <v>0</v>
      </c>
      <c r="Y68" s="80">
        <v>0</v>
      </c>
      <c r="Z68" s="80">
        <v>0</v>
      </c>
      <c r="AA68" s="80">
        <v>0</v>
      </c>
      <c r="AB68" s="181" t="s">
        <v>32</v>
      </c>
      <c r="AC68" s="80">
        <v>0</v>
      </c>
      <c r="AD68" s="80">
        <v>0</v>
      </c>
      <c r="AE68" s="80">
        <v>0</v>
      </c>
      <c r="AF68" s="80">
        <v>0</v>
      </c>
      <c r="AG68" s="80">
        <v>0</v>
      </c>
      <c r="AH68" s="80">
        <v>0</v>
      </c>
      <c r="AI68" s="80">
        <v>0</v>
      </c>
      <c r="AJ68" s="181" t="s">
        <v>32</v>
      </c>
      <c r="AK68" s="186">
        <f t="shared" si="30"/>
        <v>0</v>
      </c>
      <c r="AL68" s="186">
        <f t="shared" si="30"/>
        <v>0</v>
      </c>
      <c r="AM68" s="186">
        <f t="shared" si="30"/>
        <v>0</v>
      </c>
      <c r="AN68" s="186">
        <f t="shared" si="30"/>
        <v>0</v>
      </c>
      <c r="AO68" s="186">
        <f t="shared" si="30"/>
        <v>0</v>
      </c>
      <c r="AP68" s="186">
        <f t="shared" si="30"/>
        <v>0</v>
      </c>
      <c r="AQ68" s="186">
        <f t="shared" si="30"/>
        <v>0</v>
      </c>
      <c r="AR68" s="74">
        <f t="shared" si="35"/>
        <v>0</v>
      </c>
      <c r="AS68" s="74">
        <f t="shared" si="32"/>
        <v>0</v>
      </c>
      <c r="AT68" s="181" t="s">
        <v>32</v>
      </c>
      <c r="AU68" s="186">
        <f t="shared" si="33"/>
        <v>0</v>
      </c>
      <c r="AV68" s="186">
        <f t="shared" si="33"/>
        <v>0</v>
      </c>
      <c r="AW68" s="186">
        <f t="shared" si="33"/>
        <v>0</v>
      </c>
      <c r="AX68" s="186">
        <f t="shared" si="33"/>
        <v>0</v>
      </c>
      <c r="AY68" s="186">
        <f t="shared" si="33"/>
        <v>0</v>
      </c>
      <c r="AZ68" s="186">
        <f t="shared" si="33"/>
        <v>0</v>
      </c>
      <c r="BA68" s="186">
        <f t="shared" si="33"/>
        <v>0</v>
      </c>
      <c r="BB68" s="74">
        <f t="shared" si="34"/>
        <v>0</v>
      </c>
    </row>
    <row r="69" spans="1:54" x14ac:dyDescent="0.25">
      <c r="A69" s="181" t="s">
        <v>33</v>
      </c>
      <c r="B69" s="205"/>
      <c r="C69" s="80">
        <v>0.90071074669526519</v>
      </c>
      <c r="D69" s="80">
        <v>0</v>
      </c>
      <c r="E69" s="80">
        <v>0</v>
      </c>
      <c r="F69" s="80">
        <v>0</v>
      </c>
      <c r="G69" s="80">
        <v>9.9289253304734815E-2</v>
      </c>
      <c r="H69" s="80">
        <v>0</v>
      </c>
      <c r="I69" s="80">
        <v>0</v>
      </c>
      <c r="J69" s="81">
        <f t="shared" si="27"/>
        <v>1</v>
      </c>
      <c r="K69" s="181" t="s">
        <v>33</v>
      </c>
      <c r="L69" s="186">
        <f t="shared" si="28"/>
        <v>0</v>
      </c>
      <c r="M69" s="186">
        <f t="shared" si="28"/>
        <v>0</v>
      </c>
      <c r="N69" s="186">
        <f t="shared" si="28"/>
        <v>0</v>
      </c>
      <c r="O69" s="186">
        <f t="shared" si="28"/>
        <v>0</v>
      </c>
      <c r="P69" s="186">
        <f t="shared" si="28"/>
        <v>0</v>
      </c>
      <c r="Q69" s="186">
        <f t="shared" si="28"/>
        <v>0</v>
      </c>
      <c r="R69" s="186">
        <f t="shared" si="28"/>
        <v>0</v>
      </c>
      <c r="S69" s="74">
        <f t="shared" si="29"/>
        <v>0</v>
      </c>
      <c r="T69" s="181" t="s">
        <v>33</v>
      </c>
      <c r="U69" s="80">
        <v>0.89</v>
      </c>
      <c r="V69" s="80">
        <v>0</v>
      </c>
      <c r="W69" s="80">
        <v>0</v>
      </c>
      <c r="X69" s="80">
        <v>0</v>
      </c>
      <c r="Y69" s="80">
        <v>0.65700000000000003</v>
      </c>
      <c r="Z69" s="80">
        <v>0</v>
      </c>
      <c r="AA69" s="80">
        <v>0</v>
      </c>
      <c r="AB69" s="181" t="s">
        <v>33</v>
      </c>
      <c r="AC69" s="80">
        <v>0.97</v>
      </c>
      <c r="AD69" s="80">
        <v>0</v>
      </c>
      <c r="AE69" s="80">
        <v>0</v>
      </c>
      <c r="AF69" s="80">
        <v>0</v>
      </c>
      <c r="AG69" s="80">
        <v>0.85</v>
      </c>
      <c r="AH69" s="80">
        <v>0</v>
      </c>
      <c r="AI69" s="80">
        <v>0</v>
      </c>
      <c r="AJ69" s="181" t="s">
        <v>33</v>
      </c>
      <c r="AK69" s="186">
        <f t="shared" si="30"/>
        <v>0</v>
      </c>
      <c r="AL69" s="186">
        <f t="shared" si="30"/>
        <v>0</v>
      </c>
      <c r="AM69" s="186">
        <f t="shared" si="30"/>
        <v>0</v>
      </c>
      <c r="AN69" s="186">
        <f t="shared" si="30"/>
        <v>0</v>
      </c>
      <c r="AO69" s="186">
        <f t="shared" si="30"/>
        <v>0</v>
      </c>
      <c r="AP69" s="186">
        <f t="shared" si="30"/>
        <v>0</v>
      </c>
      <c r="AQ69" s="186">
        <f t="shared" si="30"/>
        <v>0</v>
      </c>
      <c r="AR69" s="74">
        <f t="shared" si="35"/>
        <v>0</v>
      </c>
      <c r="AS69" s="74">
        <f t="shared" si="32"/>
        <v>0</v>
      </c>
      <c r="AT69" s="181" t="s">
        <v>33</v>
      </c>
      <c r="AU69" s="186">
        <f>IFERROR(L69*(1-U69/(AC69)),0)</f>
        <v>0</v>
      </c>
      <c r="AV69" s="186">
        <f t="shared" si="33"/>
        <v>0</v>
      </c>
      <c r="AW69" s="186">
        <f t="shared" si="33"/>
        <v>0</v>
      </c>
      <c r="AX69" s="186">
        <f t="shared" si="33"/>
        <v>0</v>
      </c>
      <c r="AY69" s="186">
        <f t="shared" si="33"/>
        <v>0</v>
      </c>
      <c r="AZ69" s="186">
        <f t="shared" si="33"/>
        <v>0</v>
      </c>
      <c r="BA69" s="186">
        <f t="shared" si="33"/>
        <v>0</v>
      </c>
      <c r="BB69" s="74">
        <f t="shared" si="34"/>
        <v>0</v>
      </c>
    </row>
    <row r="70" spans="1:54" x14ac:dyDescent="0.25">
      <c r="A70" s="181" t="s">
        <v>34</v>
      </c>
      <c r="B70" s="205"/>
      <c r="C70" s="80">
        <v>0</v>
      </c>
      <c r="D70" s="80">
        <v>0</v>
      </c>
      <c r="E70" s="80">
        <v>0</v>
      </c>
      <c r="F70" s="80">
        <v>0</v>
      </c>
      <c r="G70" s="80">
        <v>0</v>
      </c>
      <c r="H70" s="80">
        <v>0</v>
      </c>
      <c r="I70" s="80">
        <v>0</v>
      </c>
      <c r="J70" s="81">
        <f t="shared" si="27"/>
        <v>0</v>
      </c>
      <c r="K70" s="181" t="s">
        <v>34</v>
      </c>
      <c r="L70" s="186">
        <f t="shared" si="28"/>
        <v>0</v>
      </c>
      <c r="M70" s="186">
        <f t="shared" si="28"/>
        <v>0</v>
      </c>
      <c r="N70" s="186">
        <f t="shared" si="28"/>
        <v>0</v>
      </c>
      <c r="O70" s="186">
        <f t="shared" si="28"/>
        <v>0</v>
      </c>
      <c r="P70" s="186">
        <f t="shared" si="28"/>
        <v>0</v>
      </c>
      <c r="Q70" s="186">
        <f t="shared" si="28"/>
        <v>0</v>
      </c>
      <c r="R70" s="186">
        <f t="shared" si="28"/>
        <v>0</v>
      </c>
      <c r="S70" s="74">
        <f>SUM(L70:R70)</f>
        <v>0</v>
      </c>
      <c r="T70" s="181" t="s">
        <v>34</v>
      </c>
      <c r="U70" s="80">
        <v>0</v>
      </c>
      <c r="V70" s="80">
        <v>0</v>
      </c>
      <c r="W70" s="80">
        <v>0</v>
      </c>
      <c r="X70" s="80">
        <v>0</v>
      </c>
      <c r="Y70" s="80">
        <v>0</v>
      </c>
      <c r="Z70" s="80">
        <v>0</v>
      </c>
      <c r="AA70" s="80">
        <v>0</v>
      </c>
      <c r="AB70" s="181" t="s">
        <v>34</v>
      </c>
      <c r="AC70" s="80">
        <v>0</v>
      </c>
      <c r="AD70" s="80">
        <v>0</v>
      </c>
      <c r="AE70" s="80">
        <v>0</v>
      </c>
      <c r="AF70" s="80">
        <v>0</v>
      </c>
      <c r="AG70" s="80">
        <v>0</v>
      </c>
      <c r="AH70" s="80">
        <v>0</v>
      </c>
      <c r="AI70" s="80">
        <v>0</v>
      </c>
      <c r="AJ70" s="181" t="s">
        <v>34</v>
      </c>
      <c r="AK70" s="186">
        <f t="shared" si="30"/>
        <v>0</v>
      </c>
      <c r="AL70" s="186">
        <f t="shared" si="30"/>
        <v>0</v>
      </c>
      <c r="AM70" s="186">
        <f t="shared" si="30"/>
        <v>0</v>
      </c>
      <c r="AN70" s="186">
        <f t="shared" si="30"/>
        <v>0</v>
      </c>
      <c r="AO70" s="186">
        <f t="shared" si="30"/>
        <v>0</v>
      </c>
      <c r="AP70" s="186">
        <f t="shared" si="30"/>
        <v>0</v>
      </c>
      <c r="AQ70" s="186">
        <f t="shared" si="30"/>
        <v>0</v>
      </c>
      <c r="AR70" s="74">
        <f t="shared" si="35"/>
        <v>0</v>
      </c>
      <c r="AS70" s="74">
        <f t="shared" si="32"/>
        <v>0</v>
      </c>
      <c r="AT70" s="181" t="s">
        <v>34</v>
      </c>
      <c r="AU70" s="186">
        <f t="shared" ref="AU70:BA73" si="36">IFERROR(L70*(1-U70/(AC70)),0)</f>
        <v>0</v>
      </c>
      <c r="AV70" s="186">
        <f t="shared" si="33"/>
        <v>0</v>
      </c>
      <c r="AW70" s="186">
        <f t="shared" si="33"/>
        <v>0</v>
      </c>
      <c r="AX70" s="186">
        <f t="shared" si="33"/>
        <v>0</v>
      </c>
      <c r="AY70" s="186">
        <f t="shared" si="33"/>
        <v>0</v>
      </c>
      <c r="AZ70" s="186">
        <f t="shared" si="33"/>
        <v>0</v>
      </c>
      <c r="BA70" s="186">
        <f t="shared" si="33"/>
        <v>0</v>
      </c>
      <c r="BB70" s="74">
        <f t="shared" si="34"/>
        <v>0</v>
      </c>
    </row>
    <row r="71" spans="1:54" x14ac:dyDescent="0.25">
      <c r="A71" s="181" t="s">
        <v>35</v>
      </c>
      <c r="B71" s="205"/>
      <c r="C71" s="80">
        <v>0</v>
      </c>
      <c r="D71" s="80">
        <v>0</v>
      </c>
      <c r="E71" s="80">
        <v>0</v>
      </c>
      <c r="F71" s="80">
        <v>0</v>
      </c>
      <c r="G71" s="80">
        <v>0</v>
      </c>
      <c r="H71" s="80">
        <v>0</v>
      </c>
      <c r="I71" s="80">
        <v>0</v>
      </c>
      <c r="J71" s="81">
        <f t="shared" si="27"/>
        <v>0</v>
      </c>
      <c r="K71" s="181" t="s">
        <v>35</v>
      </c>
      <c r="L71" s="186">
        <f t="shared" si="28"/>
        <v>0</v>
      </c>
      <c r="M71" s="186">
        <f t="shared" si="28"/>
        <v>0</v>
      </c>
      <c r="N71" s="186">
        <f t="shared" si="28"/>
        <v>0</v>
      </c>
      <c r="O71" s="186">
        <f t="shared" si="28"/>
        <v>0</v>
      </c>
      <c r="P71" s="186">
        <f t="shared" si="28"/>
        <v>0</v>
      </c>
      <c r="Q71" s="186">
        <f t="shared" si="28"/>
        <v>0</v>
      </c>
      <c r="R71" s="186">
        <f t="shared" si="28"/>
        <v>0</v>
      </c>
      <c r="S71" s="74">
        <f>SUM(L71:R71)</f>
        <v>0</v>
      </c>
      <c r="T71" s="181" t="s">
        <v>35</v>
      </c>
      <c r="U71" s="80">
        <v>0</v>
      </c>
      <c r="V71" s="80">
        <v>0</v>
      </c>
      <c r="W71" s="80">
        <v>0</v>
      </c>
      <c r="X71" s="80">
        <v>0</v>
      </c>
      <c r="Y71" s="80">
        <v>0</v>
      </c>
      <c r="Z71" s="80">
        <v>0</v>
      </c>
      <c r="AA71" s="80">
        <v>0</v>
      </c>
      <c r="AB71" s="181" t="s">
        <v>35</v>
      </c>
      <c r="AC71" s="80">
        <v>0</v>
      </c>
      <c r="AD71" s="80">
        <v>0</v>
      </c>
      <c r="AE71" s="80">
        <v>0</v>
      </c>
      <c r="AF71" s="80">
        <v>0</v>
      </c>
      <c r="AG71" s="80">
        <v>0</v>
      </c>
      <c r="AH71" s="80">
        <v>0</v>
      </c>
      <c r="AI71" s="80">
        <v>0</v>
      </c>
      <c r="AJ71" s="181" t="s">
        <v>35</v>
      </c>
      <c r="AK71" s="186">
        <f t="shared" si="30"/>
        <v>0</v>
      </c>
      <c r="AL71" s="186">
        <f t="shared" si="30"/>
        <v>0</v>
      </c>
      <c r="AM71" s="186">
        <f t="shared" si="30"/>
        <v>0</v>
      </c>
      <c r="AN71" s="186">
        <f t="shared" si="30"/>
        <v>0</v>
      </c>
      <c r="AO71" s="186">
        <f t="shared" si="30"/>
        <v>0</v>
      </c>
      <c r="AP71" s="186">
        <f t="shared" si="30"/>
        <v>0</v>
      </c>
      <c r="AQ71" s="186">
        <f t="shared" si="30"/>
        <v>0</v>
      </c>
      <c r="AR71" s="74">
        <f t="shared" si="35"/>
        <v>0</v>
      </c>
      <c r="AS71" s="74">
        <f t="shared" si="32"/>
        <v>0</v>
      </c>
      <c r="AT71" s="181" t="s">
        <v>35</v>
      </c>
      <c r="AU71" s="186">
        <f t="shared" si="36"/>
        <v>0</v>
      </c>
      <c r="AV71" s="186">
        <f t="shared" si="33"/>
        <v>0</v>
      </c>
      <c r="AW71" s="186">
        <f t="shared" si="33"/>
        <v>0</v>
      </c>
      <c r="AX71" s="186">
        <f t="shared" si="33"/>
        <v>0</v>
      </c>
      <c r="AY71" s="186">
        <f t="shared" si="33"/>
        <v>0</v>
      </c>
      <c r="AZ71" s="186">
        <f t="shared" si="33"/>
        <v>0</v>
      </c>
      <c r="BA71" s="186">
        <f t="shared" si="33"/>
        <v>0</v>
      </c>
      <c r="BB71" s="74">
        <f t="shared" si="34"/>
        <v>0</v>
      </c>
    </row>
    <row r="72" spans="1:54" x14ac:dyDescent="0.25">
      <c r="A72" s="181" t="s">
        <v>36</v>
      </c>
      <c r="B72" s="205"/>
      <c r="C72" s="80">
        <v>0</v>
      </c>
      <c r="D72" s="80">
        <v>0</v>
      </c>
      <c r="E72" s="80">
        <v>0</v>
      </c>
      <c r="F72" s="80">
        <v>0</v>
      </c>
      <c r="G72" s="80">
        <v>0</v>
      </c>
      <c r="H72" s="80">
        <v>0</v>
      </c>
      <c r="I72" s="80">
        <v>0</v>
      </c>
      <c r="J72" s="81">
        <f t="shared" si="27"/>
        <v>0</v>
      </c>
      <c r="K72" s="181" t="s">
        <v>36</v>
      </c>
      <c r="L72" s="186">
        <f t="shared" si="28"/>
        <v>0</v>
      </c>
      <c r="M72" s="186">
        <f t="shared" si="28"/>
        <v>0</v>
      </c>
      <c r="N72" s="186">
        <f t="shared" si="28"/>
        <v>0</v>
      </c>
      <c r="O72" s="186">
        <f t="shared" si="28"/>
        <v>0</v>
      </c>
      <c r="P72" s="186">
        <f t="shared" si="28"/>
        <v>0</v>
      </c>
      <c r="Q72" s="186">
        <f t="shared" si="28"/>
        <v>0</v>
      </c>
      <c r="R72" s="186">
        <f t="shared" si="28"/>
        <v>0</v>
      </c>
      <c r="S72" s="74">
        <f>SUM(L72:R72)</f>
        <v>0</v>
      </c>
      <c r="T72" s="181" t="s">
        <v>36</v>
      </c>
      <c r="U72" s="80">
        <v>0</v>
      </c>
      <c r="V72" s="80">
        <v>0</v>
      </c>
      <c r="W72" s="80">
        <v>0</v>
      </c>
      <c r="X72" s="80">
        <v>0</v>
      </c>
      <c r="Y72" s="80">
        <v>0</v>
      </c>
      <c r="Z72" s="80">
        <v>0</v>
      </c>
      <c r="AA72" s="80">
        <v>0</v>
      </c>
      <c r="AB72" s="181" t="s">
        <v>36</v>
      </c>
      <c r="AC72" s="80">
        <v>0</v>
      </c>
      <c r="AD72" s="80">
        <v>0</v>
      </c>
      <c r="AE72" s="80">
        <v>0</v>
      </c>
      <c r="AF72" s="80">
        <v>0</v>
      </c>
      <c r="AG72" s="80">
        <v>0</v>
      </c>
      <c r="AH72" s="80">
        <v>0</v>
      </c>
      <c r="AI72" s="80">
        <v>0</v>
      </c>
      <c r="AJ72" s="181" t="s">
        <v>36</v>
      </c>
      <c r="AK72" s="186">
        <f t="shared" si="30"/>
        <v>0</v>
      </c>
      <c r="AL72" s="186">
        <f t="shared" si="30"/>
        <v>0</v>
      </c>
      <c r="AM72" s="186">
        <f t="shared" si="30"/>
        <v>0</v>
      </c>
      <c r="AN72" s="186">
        <f t="shared" si="30"/>
        <v>0</v>
      </c>
      <c r="AO72" s="186">
        <f t="shared" si="30"/>
        <v>0</v>
      </c>
      <c r="AP72" s="186">
        <f t="shared" si="30"/>
        <v>0</v>
      </c>
      <c r="AQ72" s="186">
        <f t="shared" si="30"/>
        <v>0</v>
      </c>
      <c r="AR72" s="74">
        <f t="shared" si="35"/>
        <v>0</v>
      </c>
      <c r="AS72" s="74">
        <f t="shared" si="32"/>
        <v>0</v>
      </c>
      <c r="AT72" s="181" t="s">
        <v>36</v>
      </c>
      <c r="AU72" s="186">
        <f t="shared" si="36"/>
        <v>0</v>
      </c>
      <c r="AV72" s="186">
        <f t="shared" si="36"/>
        <v>0</v>
      </c>
      <c r="AW72" s="186">
        <f t="shared" si="36"/>
        <v>0</v>
      </c>
      <c r="AX72" s="186">
        <f t="shared" si="36"/>
        <v>0</v>
      </c>
      <c r="AY72" s="186">
        <f t="shared" si="36"/>
        <v>0</v>
      </c>
      <c r="AZ72" s="186">
        <f t="shared" si="36"/>
        <v>0</v>
      </c>
      <c r="BA72" s="186">
        <f t="shared" si="36"/>
        <v>0</v>
      </c>
      <c r="BB72" s="74">
        <f t="shared" si="34"/>
        <v>0</v>
      </c>
    </row>
    <row r="73" spans="1:54" x14ac:dyDescent="0.25">
      <c r="A73" s="181" t="s">
        <v>37</v>
      </c>
      <c r="B73" s="205"/>
      <c r="C73" s="80">
        <v>0</v>
      </c>
      <c r="D73" s="80">
        <v>0</v>
      </c>
      <c r="E73" s="80">
        <v>0</v>
      </c>
      <c r="F73" s="80">
        <v>0</v>
      </c>
      <c r="G73" s="80">
        <v>0</v>
      </c>
      <c r="H73" s="80">
        <v>0</v>
      </c>
      <c r="I73" s="80">
        <v>0</v>
      </c>
      <c r="J73" s="81">
        <f t="shared" si="27"/>
        <v>0</v>
      </c>
      <c r="K73" s="181" t="s">
        <v>37</v>
      </c>
      <c r="L73" s="186">
        <f t="shared" si="28"/>
        <v>0</v>
      </c>
      <c r="M73" s="186">
        <f t="shared" si="28"/>
        <v>0</v>
      </c>
      <c r="N73" s="186">
        <f t="shared" si="28"/>
        <v>0</v>
      </c>
      <c r="O73" s="186">
        <f t="shared" si="28"/>
        <v>0</v>
      </c>
      <c r="P73" s="186">
        <f t="shared" si="28"/>
        <v>0</v>
      </c>
      <c r="Q73" s="186">
        <f t="shared" si="28"/>
        <v>0</v>
      </c>
      <c r="R73" s="186">
        <f t="shared" si="28"/>
        <v>0</v>
      </c>
      <c r="S73" s="74">
        <f>SUM(L73:R73)</f>
        <v>0</v>
      </c>
      <c r="T73" s="181" t="s">
        <v>37</v>
      </c>
      <c r="U73" s="80">
        <v>0</v>
      </c>
      <c r="V73" s="80">
        <v>0</v>
      </c>
      <c r="W73" s="80">
        <v>0</v>
      </c>
      <c r="X73" s="80">
        <v>0</v>
      </c>
      <c r="Y73" s="80">
        <v>0</v>
      </c>
      <c r="Z73" s="80">
        <v>0</v>
      </c>
      <c r="AA73" s="80">
        <v>0</v>
      </c>
      <c r="AB73" s="181" t="s">
        <v>37</v>
      </c>
      <c r="AC73" s="80">
        <v>0</v>
      </c>
      <c r="AD73" s="80">
        <v>0</v>
      </c>
      <c r="AE73" s="80">
        <v>0</v>
      </c>
      <c r="AF73" s="80">
        <v>0</v>
      </c>
      <c r="AG73" s="80">
        <v>0</v>
      </c>
      <c r="AH73" s="80">
        <v>0</v>
      </c>
      <c r="AI73" s="80">
        <v>0</v>
      </c>
      <c r="AJ73" s="181" t="s">
        <v>37</v>
      </c>
      <c r="AK73" s="186">
        <f t="shared" si="30"/>
        <v>0</v>
      </c>
      <c r="AL73" s="186">
        <f t="shared" si="30"/>
        <v>0</v>
      </c>
      <c r="AM73" s="186">
        <f t="shared" si="30"/>
        <v>0</v>
      </c>
      <c r="AN73" s="186">
        <f t="shared" si="30"/>
        <v>0</v>
      </c>
      <c r="AO73" s="186">
        <f t="shared" si="30"/>
        <v>0</v>
      </c>
      <c r="AP73" s="186">
        <f t="shared" si="30"/>
        <v>0</v>
      </c>
      <c r="AQ73" s="186">
        <f t="shared" si="30"/>
        <v>0</v>
      </c>
      <c r="AR73" s="74">
        <f t="shared" si="35"/>
        <v>0</v>
      </c>
      <c r="AS73" s="74">
        <f t="shared" si="32"/>
        <v>0</v>
      </c>
      <c r="AT73" s="181" t="s">
        <v>37</v>
      </c>
      <c r="AU73" s="186">
        <f t="shared" si="36"/>
        <v>0</v>
      </c>
      <c r="AV73" s="186">
        <f t="shared" si="36"/>
        <v>0</v>
      </c>
      <c r="AW73" s="186">
        <f t="shared" si="36"/>
        <v>0</v>
      </c>
      <c r="AX73" s="186">
        <f t="shared" si="36"/>
        <v>0</v>
      </c>
      <c r="AY73" s="186">
        <f t="shared" si="36"/>
        <v>0</v>
      </c>
      <c r="AZ73" s="186">
        <f t="shared" si="36"/>
        <v>0</v>
      </c>
      <c r="BA73" s="186">
        <f t="shared" si="36"/>
        <v>0</v>
      </c>
      <c r="BB73" s="74">
        <f t="shared" si="34"/>
        <v>0</v>
      </c>
    </row>
    <row r="74" spans="1:54" x14ac:dyDescent="0.25">
      <c r="A74" s="180"/>
      <c r="B74" s="69">
        <f>SUM(B56:B73)</f>
        <v>0</v>
      </c>
      <c r="C74" s="189"/>
      <c r="D74" s="189"/>
      <c r="E74" s="189"/>
      <c r="F74" s="189"/>
      <c r="G74" s="189"/>
      <c r="H74" s="189"/>
      <c r="I74" s="189"/>
      <c r="J74" s="189"/>
      <c r="K74" s="73" t="s">
        <v>38</v>
      </c>
      <c r="L74" s="74">
        <f t="shared" ref="L74" si="37">SUM(L56:L73)</f>
        <v>0</v>
      </c>
      <c r="M74" s="74">
        <f>SUM(M56:M73)</f>
        <v>0</v>
      </c>
      <c r="N74" s="74">
        <f t="shared" ref="N74:S74" si="38">SUM(N56:N73)</f>
        <v>0</v>
      </c>
      <c r="O74" s="74">
        <f t="shared" si="38"/>
        <v>0</v>
      </c>
      <c r="P74" s="74">
        <f t="shared" si="38"/>
        <v>0</v>
      </c>
      <c r="Q74" s="74">
        <f t="shared" si="38"/>
        <v>0</v>
      </c>
      <c r="R74" s="74">
        <f t="shared" si="38"/>
        <v>0</v>
      </c>
      <c r="S74" s="74">
        <f t="shared" si="38"/>
        <v>0</v>
      </c>
      <c r="T74" s="190"/>
      <c r="U74" s="189"/>
      <c r="V74" s="189"/>
      <c r="W74" s="189"/>
      <c r="X74" s="189"/>
      <c r="Y74" s="189"/>
      <c r="Z74" s="189"/>
      <c r="AA74" s="189"/>
      <c r="AB74" s="189"/>
      <c r="AC74" s="189"/>
      <c r="AD74" s="189"/>
      <c r="AE74" s="189"/>
      <c r="AF74" s="189"/>
      <c r="AG74" s="189"/>
      <c r="AH74" s="189"/>
      <c r="AI74" s="189"/>
      <c r="AJ74" s="73" t="s">
        <v>38</v>
      </c>
      <c r="AK74" s="74">
        <f t="shared" ref="AK74:AS74" si="39">SUM(AK56:AK73)</f>
        <v>0</v>
      </c>
      <c r="AL74" s="74">
        <f t="shared" si="39"/>
        <v>0</v>
      </c>
      <c r="AM74" s="74">
        <f t="shared" si="39"/>
        <v>0</v>
      </c>
      <c r="AN74" s="74">
        <f t="shared" si="39"/>
        <v>0</v>
      </c>
      <c r="AO74" s="74">
        <f t="shared" si="39"/>
        <v>0</v>
      </c>
      <c r="AP74" s="74">
        <f t="shared" si="39"/>
        <v>0</v>
      </c>
      <c r="AQ74" s="74">
        <f t="shared" si="39"/>
        <v>0</v>
      </c>
      <c r="AR74" s="74">
        <f t="shared" si="39"/>
        <v>0</v>
      </c>
      <c r="AS74" s="74">
        <f t="shared" si="39"/>
        <v>0</v>
      </c>
      <c r="AT74" s="73" t="s">
        <v>38</v>
      </c>
      <c r="AU74" s="74">
        <f t="shared" ref="AU74:BB74" si="40">SUM(AU56:AU73)</f>
        <v>0</v>
      </c>
      <c r="AV74" s="74">
        <f t="shared" si="40"/>
        <v>0</v>
      </c>
      <c r="AW74" s="74">
        <f t="shared" si="40"/>
        <v>0</v>
      </c>
      <c r="AX74" s="74">
        <f t="shared" si="40"/>
        <v>0</v>
      </c>
      <c r="AY74" s="74">
        <f t="shared" si="40"/>
        <v>0</v>
      </c>
      <c r="AZ74" s="74">
        <f t="shared" si="40"/>
        <v>0</v>
      </c>
      <c r="BA74" s="74">
        <f t="shared" si="40"/>
        <v>0</v>
      </c>
      <c r="BB74" s="74">
        <f t="shared" si="40"/>
        <v>0</v>
      </c>
    </row>
    <row r="76" spans="1:54" x14ac:dyDescent="0.25">
      <c r="A76" s="1" t="s">
        <v>146</v>
      </c>
    </row>
    <row r="77" spans="1:54" x14ac:dyDescent="0.25">
      <c r="A77" s="232" t="s">
        <v>0</v>
      </c>
      <c r="B77" s="232"/>
      <c r="C77" s="232"/>
      <c r="D77" s="232"/>
      <c r="E77" s="232"/>
      <c r="F77" s="232"/>
      <c r="G77" s="232"/>
      <c r="H77" s="232"/>
      <c r="I77" s="232"/>
      <c r="J77" s="78" t="s">
        <v>1</v>
      </c>
      <c r="K77" s="79">
        <v>2016</v>
      </c>
      <c r="L77" s="178"/>
      <c r="M77" s="178"/>
      <c r="N77" s="178"/>
      <c r="O77" s="178"/>
      <c r="P77" s="178"/>
      <c r="Q77" s="178"/>
      <c r="R77" s="178"/>
      <c r="S77" s="179"/>
      <c r="T77" s="180"/>
      <c r="U77" s="178"/>
      <c r="V77" s="178"/>
      <c r="W77" s="178"/>
      <c r="X77" s="178"/>
      <c r="Y77" s="178"/>
      <c r="Z77" s="178"/>
      <c r="AA77" s="178"/>
      <c r="AB77" s="178"/>
      <c r="AC77" s="178"/>
      <c r="AD77" s="178"/>
      <c r="AE77" s="178"/>
      <c r="AF77" s="178"/>
      <c r="AG77" s="178"/>
      <c r="AH77" s="178"/>
      <c r="AI77" s="178"/>
      <c r="AJ77" s="180"/>
      <c r="AK77" s="178"/>
      <c r="AL77" s="178"/>
      <c r="AM77" s="178"/>
      <c r="AN77" s="178"/>
      <c r="AO77" s="178"/>
      <c r="AP77" s="178"/>
      <c r="AQ77" s="178"/>
      <c r="AR77" s="178"/>
      <c r="AS77" s="178"/>
      <c r="AT77" s="180"/>
      <c r="AU77" s="180"/>
      <c r="AV77" s="180"/>
      <c r="AW77" s="180"/>
      <c r="AX77" s="180"/>
      <c r="AY77" s="180"/>
      <c r="AZ77" s="180"/>
      <c r="BA77" s="180"/>
      <c r="BB77" s="180"/>
    </row>
    <row r="78" spans="1:54" x14ac:dyDescent="0.25">
      <c r="A78" s="227" t="s">
        <v>146</v>
      </c>
      <c r="B78" s="228"/>
      <c r="C78" s="228"/>
      <c r="D78" s="228"/>
      <c r="E78" s="228"/>
      <c r="F78" s="228"/>
      <c r="G78" s="228"/>
      <c r="H78" s="228"/>
      <c r="I78" s="228"/>
      <c r="J78" s="231"/>
      <c r="K78" s="227" t="str">
        <f>A78</f>
        <v>ABATE</v>
      </c>
      <c r="L78" s="233"/>
      <c r="M78" s="233"/>
      <c r="N78" s="233"/>
      <c r="O78" s="233"/>
      <c r="P78" s="233"/>
      <c r="Q78" s="233"/>
      <c r="R78" s="233"/>
      <c r="S78" s="234"/>
      <c r="T78" s="229" t="str">
        <f>K78</f>
        <v>ABATE</v>
      </c>
      <c r="U78" s="230"/>
      <c r="V78" s="230"/>
      <c r="W78" s="230"/>
      <c r="X78" s="230"/>
      <c r="Y78" s="230"/>
      <c r="Z78" s="230"/>
      <c r="AA78" s="230"/>
      <c r="AB78" s="229" t="str">
        <f>T78</f>
        <v>ABATE</v>
      </c>
      <c r="AC78" s="230"/>
      <c r="AD78" s="230"/>
      <c r="AE78" s="230"/>
      <c r="AF78" s="230"/>
      <c r="AG78" s="230"/>
      <c r="AH78" s="230"/>
      <c r="AI78" s="235"/>
      <c r="AJ78" s="229" t="str">
        <f>AB78</f>
        <v>ABATE</v>
      </c>
      <c r="AK78" s="230"/>
      <c r="AL78" s="230"/>
      <c r="AM78" s="230"/>
      <c r="AN78" s="230"/>
      <c r="AO78" s="230"/>
      <c r="AP78" s="230"/>
      <c r="AQ78" s="230"/>
      <c r="AR78" s="230"/>
      <c r="AS78" s="230"/>
      <c r="AT78" s="229" t="str">
        <f>AJ78</f>
        <v>ABATE</v>
      </c>
      <c r="AU78" s="230"/>
      <c r="AV78" s="230"/>
      <c r="AW78" s="230"/>
      <c r="AX78" s="230"/>
      <c r="AY78" s="230"/>
      <c r="AZ78" s="230"/>
      <c r="BA78" s="230"/>
      <c r="BB78" s="230"/>
    </row>
    <row r="79" spans="1:54" x14ac:dyDescent="0.25">
      <c r="A79" s="191" t="s">
        <v>2</v>
      </c>
      <c r="B79" s="60" t="s">
        <v>3</v>
      </c>
      <c r="C79" s="214" t="s">
        <v>4</v>
      </c>
      <c r="D79" s="215"/>
      <c r="E79" s="215"/>
      <c r="F79" s="215"/>
      <c r="G79" s="215"/>
      <c r="H79" s="215"/>
      <c r="I79" s="215"/>
      <c r="J79" s="216"/>
      <c r="K79" s="191" t="s">
        <v>2</v>
      </c>
      <c r="L79" s="214" t="s">
        <v>5</v>
      </c>
      <c r="M79" s="215"/>
      <c r="N79" s="215"/>
      <c r="O79" s="215"/>
      <c r="P79" s="215"/>
      <c r="Q79" s="215"/>
      <c r="R79" s="215"/>
      <c r="S79" s="216"/>
      <c r="T79" s="191" t="s">
        <v>2</v>
      </c>
      <c r="U79" s="214" t="s">
        <v>6</v>
      </c>
      <c r="V79" s="215"/>
      <c r="W79" s="215"/>
      <c r="X79" s="215"/>
      <c r="Y79" s="215"/>
      <c r="Z79" s="215"/>
      <c r="AA79" s="216"/>
      <c r="AB79" s="191" t="s">
        <v>2</v>
      </c>
      <c r="AC79" s="214" t="s">
        <v>7</v>
      </c>
      <c r="AD79" s="215"/>
      <c r="AE79" s="215"/>
      <c r="AF79" s="215"/>
      <c r="AG79" s="215"/>
      <c r="AH79" s="215"/>
      <c r="AI79" s="216"/>
      <c r="AJ79" s="191" t="s">
        <v>2</v>
      </c>
      <c r="AK79" s="214" t="s">
        <v>8</v>
      </c>
      <c r="AL79" s="215"/>
      <c r="AM79" s="215"/>
      <c r="AN79" s="215"/>
      <c r="AO79" s="215"/>
      <c r="AP79" s="215"/>
      <c r="AQ79" s="215"/>
      <c r="AR79" s="216"/>
      <c r="AS79" s="75" t="s">
        <v>9</v>
      </c>
      <c r="AT79" s="191" t="s">
        <v>2</v>
      </c>
      <c r="AU79" s="214" t="s">
        <v>10</v>
      </c>
      <c r="AV79" s="215"/>
      <c r="AW79" s="215"/>
      <c r="AX79" s="215"/>
      <c r="AY79" s="215"/>
      <c r="AZ79" s="215"/>
      <c r="BA79" s="215"/>
      <c r="BB79" s="216"/>
    </row>
    <row r="80" spans="1:54" x14ac:dyDescent="0.25">
      <c r="A80" s="181"/>
      <c r="B80" s="182" t="s">
        <v>11</v>
      </c>
      <c r="C80" s="183" t="s">
        <v>12</v>
      </c>
      <c r="D80" s="183" t="s">
        <v>13</v>
      </c>
      <c r="E80" s="183" t="s">
        <v>14</v>
      </c>
      <c r="F80" s="183" t="s">
        <v>15</v>
      </c>
      <c r="G80" s="184" t="s">
        <v>16</v>
      </c>
      <c r="H80" s="183" t="s">
        <v>17</v>
      </c>
      <c r="I80" s="183" t="s">
        <v>18</v>
      </c>
      <c r="J80" s="185" t="s">
        <v>19</v>
      </c>
      <c r="K80" s="181"/>
      <c r="L80" s="183" t="s">
        <v>12</v>
      </c>
      <c r="M80" s="183" t="s">
        <v>13</v>
      </c>
      <c r="N80" s="183" t="s">
        <v>14</v>
      </c>
      <c r="O80" s="183" t="s">
        <v>15</v>
      </c>
      <c r="P80" s="184" t="s">
        <v>16</v>
      </c>
      <c r="Q80" s="183" t="s">
        <v>17</v>
      </c>
      <c r="R80" s="183" t="s">
        <v>18</v>
      </c>
      <c r="S80" s="182" t="s">
        <v>19</v>
      </c>
      <c r="T80" s="181"/>
      <c r="U80" s="183" t="s">
        <v>12</v>
      </c>
      <c r="V80" s="183" t="s">
        <v>13</v>
      </c>
      <c r="W80" s="183" t="s">
        <v>14</v>
      </c>
      <c r="X80" s="183" t="s">
        <v>15</v>
      </c>
      <c r="Y80" s="184" t="s">
        <v>16</v>
      </c>
      <c r="Z80" s="183" t="s">
        <v>17</v>
      </c>
      <c r="AA80" s="183" t="s">
        <v>18</v>
      </c>
      <c r="AB80" s="181"/>
      <c r="AC80" s="183" t="s">
        <v>12</v>
      </c>
      <c r="AD80" s="183" t="s">
        <v>13</v>
      </c>
      <c r="AE80" s="183" t="s">
        <v>14</v>
      </c>
      <c r="AF80" s="183" t="s">
        <v>15</v>
      </c>
      <c r="AG80" s="184" t="s">
        <v>16</v>
      </c>
      <c r="AH80" s="183" t="s">
        <v>17</v>
      </c>
      <c r="AI80" s="185" t="s">
        <v>18</v>
      </c>
      <c r="AJ80" s="181"/>
      <c r="AK80" s="183" t="s">
        <v>12</v>
      </c>
      <c r="AL80" s="183" t="s">
        <v>13</v>
      </c>
      <c r="AM80" s="183" t="s">
        <v>14</v>
      </c>
      <c r="AN80" s="183" t="s">
        <v>15</v>
      </c>
      <c r="AO80" s="184" t="s">
        <v>16</v>
      </c>
      <c r="AP80" s="183" t="s">
        <v>17</v>
      </c>
      <c r="AQ80" s="183" t="s">
        <v>18</v>
      </c>
      <c r="AR80" s="76" t="s">
        <v>19</v>
      </c>
      <c r="AS80" s="76" t="s">
        <v>11</v>
      </c>
      <c r="AT80" s="181"/>
      <c r="AU80" s="183" t="s">
        <v>12</v>
      </c>
      <c r="AV80" s="183" t="s">
        <v>13</v>
      </c>
      <c r="AW80" s="183" t="s">
        <v>14</v>
      </c>
      <c r="AX80" s="183" t="s">
        <v>15</v>
      </c>
      <c r="AY80" s="184" t="s">
        <v>16</v>
      </c>
      <c r="AZ80" s="183" t="s">
        <v>17</v>
      </c>
      <c r="BA80" s="183" t="s">
        <v>18</v>
      </c>
      <c r="BB80" s="76" t="s">
        <v>19</v>
      </c>
    </row>
    <row r="81" spans="1:54" x14ac:dyDescent="0.25">
      <c r="A81" s="181" t="s">
        <v>20</v>
      </c>
      <c r="B81" s="205"/>
      <c r="C81" s="80">
        <v>0</v>
      </c>
      <c r="D81" s="80">
        <v>1</v>
      </c>
      <c r="E81" s="80">
        <v>0</v>
      </c>
      <c r="F81" s="80">
        <v>0</v>
      </c>
      <c r="G81" s="80">
        <v>0</v>
      </c>
      <c r="H81" s="80">
        <v>0</v>
      </c>
      <c r="I81" s="80">
        <v>0</v>
      </c>
      <c r="J81" s="81">
        <f t="shared" ref="J81:J98" si="41">SUM(C81:I81)</f>
        <v>1</v>
      </c>
      <c r="K81" s="181" t="s">
        <v>20</v>
      </c>
      <c r="L81" s="186">
        <f t="shared" ref="L81:R98" si="42">C81*$B81</f>
        <v>0</v>
      </c>
      <c r="M81" s="186">
        <f t="shared" si="42"/>
        <v>0</v>
      </c>
      <c r="N81" s="186">
        <f t="shared" si="42"/>
        <v>0</v>
      </c>
      <c r="O81" s="186">
        <f t="shared" si="42"/>
        <v>0</v>
      </c>
      <c r="P81" s="186">
        <f t="shared" si="42"/>
        <v>0</v>
      </c>
      <c r="Q81" s="186">
        <f t="shared" si="42"/>
        <v>0</v>
      </c>
      <c r="R81" s="186">
        <f t="shared" si="42"/>
        <v>0</v>
      </c>
      <c r="S81" s="74">
        <f t="shared" ref="S81:S94" si="43">SUM(L81:R81)</f>
        <v>0</v>
      </c>
      <c r="T81" s="181" t="s">
        <v>20</v>
      </c>
      <c r="U81" s="80">
        <v>0</v>
      </c>
      <c r="V81" s="80">
        <v>0.85097505668934237</v>
      </c>
      <c r="W81" s="80">
        <v>0</v>
      </c>
      <c r="X81" s="80">
        <v>0</v>
      </c>
      <c r="Y81" s="80">
        <v>0</v>
      </c>
      <c r="Z81" s="80">
        <v>0</v>
      </c>
      <c r="AA81" s="80">
        <v>0</v>
      </c>
      <c r="AB81" s="181" t="s">
        <v>20</v>
      </c>
      <c r="AC81" s="80">
        <v>0</v>
      </c>
      <c r="AD81" s="80">
        <v>0.93500000000000005</v>
      </c>
      <c r="AE81" s="80">
        <v>0</v>
      </c>
      <c r="AF81" s="80">
        <v>0</v>
      </c>
      <c r="AG81" s="80">
        <v>0</v>
      </c>
      <c r="AH81" s="80">
        <v>0</v>
      </c>
      <c r="AI81" s="80">
        <v>0</v>
      </c>
      <c r="AJ81" s="181" t="s">
        <v>20</v>
      </c>
      <c r="AK81" s="186">
        <f t="shared" ref="AK81:AQ98" si="44">IFERROR(U81*L81,0)</f>
        <v>0</v>
      </c>
      <c r="AL81" s="186">
        <f t="shared" si="44"/>
        <v>0</v>
      </c>
      <c r="AM81" s="186">
        <f t="shared" si="44"/>
        <v>0</v>
      </c>
      <c r="AN81" s="186">
        <f t="shared" si="44"/>
        <v>0</v>
      </c>
      <c r="AO81" s="186">
        <f t="shared" si="44"/>
        <v>0</v>
      </c>
      <c r="AP81" s="186">
        <f t="shared" si="44"/>
        <v>0</v>
      </c>
      <c r="AQ81" s="186">
        <f t="shared" si="44"/>
        <v>0</v>
      </c>
      <c r="AR81" s="74">
        <f t="shared" ref="AR81" si="45">SUM(AK81:AQ81)</f>
        <v>0</v>
      </c>
      <c r="AS81" s="74">
        <f t="shared" ref="AS81:AS98" si="46">S81-AR81</f>
        <v>0</v>
      </c>
      <c r="AT81" s="181" t="s">
        <v>20</v>
      </c>
      <c r="AU81" s="186">
        <f t="shared" ref="AU81:BA96" si="47">IFERROR(L81*(1-U81/(AC81)),0)</f>
        <v>0</v>
      </c>
      <c r="AV81" s="186">
        <f t="shared" si="47"/>
        <v>0</v>
      </c>
      <c r="AW81" s="186">
        <f t="shared" si="47"/>
        <v>0</v>
      </c>
      <c r="AX81" s="186">
        <f t="shared" si="47"/>
        <v>0</v>
      </c>
      <c r="AY81" s="186">
        <f t="shared" si="47"/>
        <v>0</v>
      </c>
      <c r="AZ81" s="186">
        <f t="shared" si="47"/>
        <v>0</v>
      </c>
      <c r="BA81" s="186">
        <f t="shared" si="47"/>
        <v>0</v>
      </c>
      <c r="BB81" s="74">
        <f t="shared" ref="BB81:BB98" si="48">SUM(AU81:BA81)</f>
        <v>0</v>
      </c>
    </row>
    <row r="82" spans="1:54" x14ac:dyDescent="0.25">
      <c r="A82" s="181" t="s">
        <v>21</v>
      </c>
      <c r="B82" s="205"/>
      <c r="C82" s="80">
        <v>0</v>
      </c>
      <c r="D82" s="80">
        <v>0</v>
      </c>
      <c r="E82" s="80">
        <v>0</v>
      </c>
      <c r="F82" s="80">
        <v>0</v>
      </c>
      <c r="G82" s="80">
        <v>0</v>
      </c>
      <c r="H82" s="80">
        <v>0</v>
      </c>
      <c r="I82" s="80">
        <v>0</v>
      </c>
      <c r="J82" s="81">
        <f t="shared" si="41"/>
        <v>0</v>
      </c>
      <c r="K82" s="181" t="s">
        <v>21</v>
      </c>
      <c r="L82" s="186">
        <f t="shared" si="42"/>
        <v>0</v>
      </c>
      <c r="M82" s="186">
        <f t="shared" si="42"/>
        <v>0</v>
      </c>
      <c r="N82" s="186">
        <f t="shared" si="42"/>
        <v>0</v>
      </c>
      <c r="O82" s="186">
        <f t="shared" si="42"/>
        <v>0</v>
      </c>
      <c r="P82" s="186">
        <f t="shared" si="42"/>
        <v>0</v>
      </c>
      <c r="Q82" s="186">
        <f t="shared" si="42"/>
        <v>0</v>
      </c>
      <c r="R82" s="186">
        <f t="shared" si="42"/>
        <v>0</v>
      </c>
      <c r="S82" s="74">
        <f t="shared" si="43"/>
        <v>0</v>
      </c>
      <c r="T82" s="181" t="s">
        <v>21</v>
      </c>
      <c r="U82" s="80">
        <v>0</v>
      </c>
      <c r="V82" s="80">
        <v>0</v>
      </c>
      <c r="W82" s="80">
        <v>0</v>
      </c>
      <c r="X82" s="80">
        <v>0</v>
      </c>
      <c r="Y82" s="80">
        <v>0</v>
      </c>
      <c r="Z82" s="80">
        <v>0</v>
      </c>
      <c r="AA82" s="80">
        <v>0</v>
      </c>
      <c r="AB82" s="181" t="s">
        <v>21</v>
      </c>
      <c r="AC82" s="80">
        <v>0</v>
      </c>
      <c r="AD82" s="80">
        <v>0</v>
      </c>
      <c r="AE82" s="80">
        <v>0</v>
      </c>
      <c r="AF82" s="80">
        <v>0</v>
      </c>
      <c r="AG82" s="80">
        <v>0</v>
      </c>
      <c r="AH82" s="80">
        <v>0</v>
      </c>
      <c r="AI82" s="80">
        <v>0</v>
      </c>
      <c r="AJ82" s="181" t="s">
        <v>21</v>
      </c>
      <c r="AK82" s="186">
        <f t="shared" si="44"/>
        <v>0</v>
      </c>
      <c r="AL82" s="186">
        <f t="shared" si="44"/>
        <v>0</v>
      </c>
      <c r="AM82" s="186">
        <f t="shared" si="44"/>
        <v>0</v>
      </c>
      <c r="AN82" s="186">
        <f t="shared" si="44"/>
        <v>0</v>
      </c>
      <c r="AO82" s="186">
        <f t="shared" si="44"/>
        <v>0</v>
      </c>
      <c r="AP82" s="186">
        <f t="shared" si="44"/>
        <v>0</v>
      </c>
      <c r="AQ82" s="186">
        <f t="shared" si="44"/>
        <v>0</v>
      </c>
      <c r="AR82" s="74">
        <f t="shared" ref="AR82:AR98" si="49">SUM(AK82:AQ82)</f>
        <v>0</v>
      </c>
      <c r="AS82" s="74">
        <f t="shared" si="46"/>
        <v>0</v>
      </c>
      <c r="AT82" s="181" t="s">
        <v>21</v>
      </c>
      <c r="AU82" s="186">
        <f t="shared" si="47"/>
        <v>0</v>
      </c>
      <c r="AV82" s="186">
        <f t="shared" si="47"/>
        <v>0</v>
      </c>
      <c r="AW82" s="186">
        <f t="shared" si="47"/>
        <v>0</v>
      </c>
      <c r="AX82" s="186">
        <f t="shared" si="47"/>
        <v>0</v>
      </c>
      <c r="AY82" s="186">
        <f t="shared" si="47"/>
        <v>0</v>
      </c>
      <c r="AZ82" s="186">
        <f t="shared" si="47"/>
        <v>0</v>
      </c>
      <c r="BA82" s="186">
        <f t="shared" si="47"/>
        <v>0</v>
      </c>
      <c r="BB82" s="74">
        <f t="shared" si="48"/>
        <v>0</v>
      </c>
    </row>
    <row r="83" spans="1:54" x14ac:dyDescent="0.25">
      <c r="A83" s="181" t="s">
        <v>22</v>
      </c>
      <c r="B83" s="205"/>
      <c r="C83" s="80">
        <v>0</v>
      </c>
      <c r="D83" s="80">
        <v>0</v>
      </c>
      <c r="E83" s="80">
        <v>0</v>
      </c>
      <c r="F83" s="80">
        <v>0</v>
      </c>
      <c r="G83" s="80">
        <v>0</v>
      </c>
      <c r="H83" s="80">
        <v>0</v>
      </c>
      <c r="I83" s="80">
        <v>0</v>
      </c>
      <c r="J83" s="81">
        <f t="shared" si="41"/>
        <v>0</v>
      </c>
      <c r="K83" s="181" t="s">
        <v>22</v>
      </c>
      <c r="L83" s="186">
        <f t="shared" si="42"/>
        <v>0</v>
      </c>
      <c r="M83" s="186">
        <f t="shared" si="42"/>
        <v>0</v>
      </c>
      <c r="N83" s="186">
        <f t="shared" si="42"/>
        <v>0</v>
      </c>
      <c r="O83" s="186">
        <f t="shared" si="42"/>
        <v>0</v>
      </c>
      <c r="P83" s="186">
        <f t="shared" si="42"/>
        <v>0</v>
      </c>
      <c r="Q83" s="186">
        <f t="shared" si="42"/>
        <v>0</v>
      </c>
      <c r="R83" s="186">
        <f t="shared" si="42"/>
        <v>0</v>
      </c>
      <c r="S83" s="74">
        <f t="shared" si="43"/>
        <v>0</v>
      </c>
      <c r="T83" s="181" t="s">
        <v>22</v>
      </c>
      <c r="U83" s="80">
        <v>0</v>
      </c>
      <c r="V83" s="80">
        <v>0</v>
      </c>
      <c r="W83" s="80">
        <v>0</v>
      </c>
      <c r="X83" s="80">
        <v>0</v>
      </c>
      <c r="Y83" s="80">
        <v>0</v>
      </c>
      <c r="Z83" s="80">
        <v>0</v>
      </c>
      <c r="AA83" s="80">
        <v>0</v>
      </c>
      <c r="AB83" s="181" t="s">
        <v>22</v>
      </c>
      <c r="AC83" s="80">
        <v>0</v>
      </c>
      <c r="AD83" s="80">
        <v>0</v>
      </c>
      <c r="AE83" s="80">
        <v>0</v>
      </c>
      <c r="AF83" s="80">
        <v>0</v>
      </c>
      <c r="AG83" s="80">
        <v>0</v>
      </c>
      <c r="AH83" s="80">
        <v>0</v>
      </c>
      <c r="AI83" s="80">
        <v>0</v>
      </c>
      <c r="AJ83" s="181" t="s">
        <v>22</v>
      </c>
      <c r="AK83" s="186">
        <f t="shared" si="44"/>
        <v>0</v>
      </c>
      <c r="AL83" s="186">
        <f t="shared" si="44"/>
        <v>0</v>
      </c>
      <c r="AM83" s="186">
        <f t="shared" si="44"/>
        <v>0</v>
      </c>
      <c r="AN83" s="186">
        <f t="shared" si="44"/>
        <v>0</v>
      </c>
      <c r="AO83" s="186">
        <f t="shared" si="44"/>
        <v>0</v>
      </c>
      <c r="AP83" s="186">
        <f t="shared" si="44"/>
        <v>0</v>
      </c>
      <c r="AQ83" s="186">
        <f t="shared" si="44"/>
        <v>0</v>
      </c>
      <c r="AR83" s="74">
        <f t="shared" si="49"/>
        <v>0</v>
      </c>
      <c r="AS83" s="74">
        <f t="shared" si="46"/>
        <v>0</v>
      </c>
      <c r="AT83" s="181" t="s">
        <v>22</v>
      </c>
      <c r="AU83" s="186">
        <f t="shared" si="47"/>
        <v>0</v>
      </c>
      <c r="AV83" s="186">
        <f t="shared" si="47"/>
        <v>0</v>
      </c>
      <c r="AW83" s="186">
        <f t="shared" si="47"/>
        <v>0</v>
      </c>
      <c r="AX83" s="186">
        <f t="shared" si="47"/>
        <v>0</v>
      </c>
      <c r="AY83" s="186">
        <f t="shared" si="47"/>
        <v>0</v>
      </c>
      <c r="AZ83" s="186">
        <f t="shared" si="47"/>
        <v>0</v>
      </c>
      <c r="BA83" s="186">
        <f t="shared" si="47"/>
        <v>0</v>
      </c>
      <c r="BB83" s="74">
        <f t="shared" si="48"/>
        <v>0</v>
      </c>
    </row>
    <row r="84" spans="1:54" x14ac:dyDescent="0.25">
      <c r="A84" s="181" t="s">
        <v>23</v>
      </c>
      <c r="B84" s="205"/>
      <c r="C84" s="80">
        <v>0</v>
      </c>
      <c r="D84" s="80">
        <v>1</v>
      </c>
      <c r="E84" s="80">
        <v>0</v>
      </c>
      <c r="F84" s="80">
        <v>0</v>
      </c>
      <c r="G84" s="80">
        <v>0</v>
      </c>
      <c r="H84" s="80">
        <v>0</v>
      </c>
      <c r="I84" s="80">
        <v>0</v>
      </c>
      <c r="J84" s="81">
        <f t="shared" si="41"/>
        <v>1</v>
      </c>
      <c r="K84" s="181" t="s">
        <v>23</v>
      </c>
      <c r="L84" s="186">
        <f t="shared" si="42"/>
        <v>0</v>
      </c>
      <c r="M84" s="186">
        <f t="shared" si="42"/>
        <v>0</v>
      </c>
      <c r="N84" s="186">
        <f t="shared" si="42"/>
        <v>0</v>
      </c>
      <c r="O84" s="186">
        <f t="shared" si="42"/>
        <v>0</v>
      </c>
      <c r="P84" s="186">
        <f t="shared" si="42"/>
        <v>0</v>
      </c>
      <c r="Q84" s="186">
        <f t="shared" si="42"/>
        <v>0</v>
      </c>
      <c r="R84" s="186">
        <f t="shared" si="42"/>
        <v>0</v>
      </c>
      <c r="S84" s="74">
        <f t="shared" si="43"/>
        <v>0</v>
      </c>
      <c r="T84" s="181" t="s">
        <v>23</v>
      </c>
      <c r="U84" s="80">
        <v>0</v>
      </c>
      <c r="V84" s="80">
        <v>0.77</v>
      </c>
      <c r="W84" s="80">
        <v>0</v>
      </c>
      <c r="X84" s="80">
        <v>0</v>
      </c>
      <c r="Y84" s="80">
        <v>0</v>
      </c>
      <c r="Z84" s="80">
        <v>0</v>
      </c>
      <c r="AA84" s="80">
        <v>0</v>
      </c>
      <c r="AB84" s="181" t="s">
        <v>23</v>
      </c>
      <c r="AC84" s="80">
        <v>0</v>
      </c>
      <c r="AD84" s="80">
        <v>0.90300000000000002</v>
      </c>
      <c r="AE84" s="80">
        <v>0</v>
      </c>
      <c r="AF84" s="80">
        <v>0</v>
      </c>
      <c r="AG84" s="80">
        <v>0</v>
      </c>
      <c r="AH84" s="80">
        <v>0</v>
      </c>
      <c r="AI84" s="80">
        <v>0</v>
      </c>
      <c r="AJ84" s="181" t="s">
        <v>23</v>
      </c>
      <c r="AK84" s="186">
        <f t="shared" si="44"/>
        <v>0</v>
      </c>
      <c r="AL84" s="186">
        <f t="shared" si="44"/>
        <v>0</v>
      </c>
      <c r="AM84" s="186">
        <f t="shared" si="44"/>
        <v>0</v>
      </c>
      <c r="AN84" s="186">
        <f t="shared" si="44"/>
        <v>0</v>
      </c>
      <c r="AO84" s="186">
        <f t="shared" si="44"/>
        <v>0</v>
      </c>
      <c r="AP84" s="186">
        <f t="shared" si="44"/>
        <v>0</v>
      </c>
      <c r="AQ84" s="186">
        <f t="shared" si="44"/>
        <v>0</v>
      </c>
      <c r="AR84" s="74">
        <f t="shared" si="49"/>
        <v>0</v>
      </c>
      <c r="AS84" s="74">
        <f t="shared" si="46"/>
        <v>0</v>
      </c>
      <c r="AT84" s="181" t="s">
        <v>23</v>
      </c>
      <c r="AU84" s="186">
        <f t="shared" si="47"/>
        <v>0</v>
      </c>
      <c r="AV84" s="186">
        <f t="shared" si="47"/>
        <v>0</v>
      </c>
      <c r="AW84" s="186">
        <f t="shared" si="47"/>
        <v>0</v>
      </c>
      <c r="AX84" s="186">
        <f t="shared" si="47"/>
        <v>0</v>
      </c>
      <c r="AY84" s="186">
        <f t="shared" si="47"/>
        <v>0</v>
      </c>
      <c r="AZ84" s="186">
        <f t="shared" si="47"/>
        <v>0</v>
      </c>
      <c r="BA84" s="186">
        <f t="shared" si="47"/>
        <v>0</v>
      </c>
      <c r="BB84" s="74">
        <f t="shared" si="48"/>
        <v>0</v>
      </c>
    </row>
    <row r="85" spans="1:54" x14ac:dyDescent="0.25">
      <c r="A85" s="187" t="s">
        <v>24</v>
      </c>
      <c r="B85" s="205"/>
      <c r="C85" s="80">
        <v>0</v>
      </c>
      <c r="D85" s="80">
        <v>0</v>
      </c>
      <c r="E85" s="80">
        <v>0</v>
      </c>
      <c r="F85" s="80">
        <v>0</v>
      </c>
      <c r="G85" s="80">
        <v>0</v>
      </c>
      <c r="H85" s="80">
        <v>0</v>
      </c>
      <c r="I85" s="80">
        <v>0</v>
      </c>
      <c r="J85" s="81">
        <f t="shared" si="41"/>
        <v>0</v>
      </c>
      <c r="K85" s="187" t="s">
        <v>24</v>
      </c>
      <c r="L85" s="186">
        <f t="shared" si="42"/>
        <v>0</v>
      </c>
      <c r="M85" s="186">
        <f t="shared" si="42"/>
        <v>0</v>
      </c>
      <c r="N85" s="186">
        <f t="shared" si="42"/>
        <v>0</v>
      </c>
      <c r="O85" s="186">
        <f t="shared" si="42"/>
        <v>0</v>
      </c>
      <c r="P85" s="186">
        <f t="shared" si="42"/>
        <v>0</v>
      </c>
      <c r="Q85" s="186">
        <f t="shared" si="42"/>
        <v>0</v>
      </c>
      <c r="R85" s="186">
        <f t="shared" si="42"/>
        <v>0</v>
      </c>
      <c r="S85" s="74">
        <f t="shared" si="43"/>
        <v>0</v>
      </c>
      <c r="T85" s="187" t="s">
        <v>24</v>
      </c>
      <c r="U85" s="80">
        <v>0</v>
      </c>
      <c r="V85" s="80">
        <v>0</v>
      </c>
      <c r="W85" s="80">
        <v>0</v>
      </c>
      <c r="X85" s="80">
        <v>0</v>
      </c>
      <c r="Y85" s="80">
        <v>0</v>
      </c>
      <c r="Z85" s="80">
        <v>0</v>
      </c>
      <c r="AA85" s="80">
        <v>0</v>
      </c>
      <c r="AB85" s="187" t="s">
        <v>24</v>
      </c>
      <c r="AC85" s="80">
        <v>0</v>
      </c>
      <c r="AD85" s="80">
        <v>0</v>
      </c>
      <c r="AE85" s="80">
        <v>0</v>
      </c>
      <c r="AF85" s="80">
        <v>0</v>
      </c>
      <c r="AG85" s="80">
        <v>0</v>
      </c>
      <c r="AH85" s="80">
        <v>0</v>
      </c>
      <c r="AI85" s="80">
        <v>0</v>
      </c>
      <c r="AJ85" s="187" t="s">
        <v>24</v>
      </c>
      <c r="AK85" s="186">
        <f t="shared" si="44"/>
        <v>0</v>
      </c>
      <c r="AL85" s="186">
        <f t="shared" si="44"/>
        <v>0</v>
      </c>
      <c r="AM85" s="186">
        <f t="shared" si="44"/>
        <v>0</v>
      </c>
      <c r="AN85" s="186">
        <f t="shared" si="44"/>
        <v>0</v>
      </c>
      <c r="AO85" s="186">
        <f t="shared" si="44"/>
        <v>0</v>
      </c>
      <c r="AP85" s="186">
        <f t="shared" si="44"/>
        <v>0</v>
      </c>
      <c r="AQ85" s="186">
        <f t="shared" si="44"/>
        <v>0</v>
      </c>
      <c r="AR85" s="74">
        <f t="shared" si="49"/>
        <v>0</v>
      </c>
      <c r="AS85" s="74">
        <f t="shared" si="46"/>
        <v>0</v>
      </c>
      <c r="AT85" s="187" t="s">
        <v>24</v>
      </c>
      <c r="AU85" s="186">
        <f t="shared" si="47"/>
        <v>0</v>
      </c>
      <c r="AV85" s="186">
        <f t="shared" si="47"/>
        <v>0</v>
      </c>
      <c r="AW85" s="186">
        <f t="shared" si="47"/>
        <v>0</v>
      </c>
      <c r="AX85" s="186">
        <f t="shared" si="47"/>
        <v>0</v>
      </c>
      <c r="AY85" s="186">
        <f t="shared" si="47"/>
        <v>0</v>
      </c>
      <c r="AZ85" s="186">
        <f t="shared" si="47"/>
        <v>0</v>
      </c>
      <c r="BA85" s="186">
        <f t="shared" si="47"/>
        <v>0</v>
      </c>
      <c r="BB85" s="74">
        <f t="shared" si="48"/>
        <v>0</v>
      </c>
    </row>
    <row r="86" spans="1:54" x14ac:dyDescent="0.25">
      <c r="A86" s="188" t="s">
        <v>25</v>
      </c>
      <c r="B86" s="205"/>
      <c r="C86" s="80">
        <v>0</v>
      </c>
      <c r="D86" s="80">
        <v>0</v>
      </c>
      <c r="E86" s="80">
        <v>0</v>
      </c>
      <c r="F86" s="80">
        <v>0</v>
      </c>
      <c r="G86" s="80">
        <v>0</v>
      </c>
      <c r="H86" s="80">
        <v>0</v>
      </c>
      <c r="I86" s="80">
        <v>0</v>
      </c>
      <c r="J86" s="81">
        <f t="shared" si="41"/>
        <v>0</v>
      </c>
      <c r="K86" s="188" t="s">
        <v>25</v>
      </c>
      <c r="L86" s="186">
        <f t="shared" si="42"/>
        <v>0</v>
      </c>
      <c r="M86" s="186">
        <f t="shared" si="42"/>
        <v>0</v>
      </c>
      <c r="N86" s="186">
        <f t="shared" si="42"/>
        <v>0</v>
      </c>
      <c r="O86" s="186">
        <f t="shared" si="42"/>
        <v>0</v>
      </c>
      <c r="P86" s="186">
        <f t="shared" si="42"/>
        <v>0</v>
      </c>
      <c r="Q86" s="186">
        <f t="shared" si="42"/>
        <v>0</v>
      </c>
      <c r="R86" s="186">
        <f t="shared" si="42"/>
        <v>0</v>
      </c>
      <c r="S86" s="74">
        <f t="shared" si="43"/>
        <v>0</v>
      </c>
      <c r="T86" s="188" t="s">
        <v>25</v>
      </c>
      <c r="U86" s="80">
        <v>0</v>
      </c>
      <c r="V86" s="80">
        <v>0</v>
      </c>
      <c r="W86" s="80">
        <v>0</v>
      </c>
      <c r="X86" s="80">
        <v>0</v>
      </c>
      <c r="Y86" s="80">
        <v>0</v>
      </c>
      <c r="Z86" s="80">
        <v>0</v>
      </c>
      <c r="AA86" s="80">
        <v>0</v>
      </c>
      <c r="AB86" s="188" t="s">
        <v>25</v>
      </c>
      <c r="AC86" s="80">
        <v>0</v>
      </c>
      <c r="AD86" s="80">
        <v>0</v>
      </c>
      <c r="AE86" s="80">
        <v>0</v>
      </c>
      <c r="AF86" s="80">
        <v>0</v>
      </c>
      <c r="AG86" s="80">
        <v>0</v>
      </c>
      <c r="AH86" s="80">
        <v>0</v>
      </c>
      <c r="AI86" s="80">
        <v>0</v>
      </c>
      <c r="AJ86" s="188" t="s">
        <v>25</v>
      </c>
      <c r="AK86" s="186">
        <f t="shared" si="44"/>
        <v>0</v>
      </c>
      <c r="AL86" s="186">
        <f t="shared" si="44"/>
        <v>0</v>
      </c>
      <c r="AM86" s="186">
        <f t="shared" si="44"/>
        <v>0</v>
      </c>
      <c r="AN86" s="186">
        <f t="shared" si="44"/>
        <v>0</v>
      </c>
      <c r="AO86" s="186">
        <f t="shared" si="44"/>
        <v>0</v>
      </c>
      <c r="AP86" s="186">
        <f t="shared" si="44"/>
        <v>0</v>
      </c>
      <c r="AQ86" s="186">
        <f t="shared" si="44"/>
        <v>0</v>
      </c>
      <c r="AR86" s="74">
        <f t="shared" si="49"/>
        <v>0</v>
      </c>
      <c r="AS86" s="74">
        <f t="shared" si="46"/>
        <v>0</v>
      </c>
      <c r="AT86" s="188" t="s">
        <v>25</v>
      </c>
      <c r="AU86" s="186">
        <f t="shared" si="47"/>
        <v>0</v>
      </c>
      <c r="AV86" s="186">
        <f t="shared" si="47"/>
        <v>0</v>
      </c>
      <c r="AW86" s="186">
        <f t="shared" si="47"/>
        <v>0</v>
      </c>
      <c r="AX86" s="186">
        <f t="shared" si="47"/>
        <v>0</v>
      </c>
      <c r="AY86" s="186">
        <f t="shared" si="47"/>
        <v>0</v>
      </c>
      <c r="AZ86" s="186">
        <f t="shared" si="47"/>
        <v>0</v>
      </c>
      <c r="BA86" s="186">
        <f t="shared" si="47"/>
        <v>0</v>
      </c>
      <c r="BB86" s="74">
        <f t="shared" si="48"/>
        <v>0</v>
      </c>
    </row>
    <row r="87" spans="1:54" x14ac:dyDescent="0.25">
      <c r="A87" s="181" t="s">
        <v>26</v>
      </c>
      <c r="B87" s="205"/>
      <c r="C87" s="80">
        <v>0</v>
      </c>
      <c r="D87" s="80">
        <v>0</v>
      </c>
      <c r="E87" s="80">
        <v>0</v>
      </c>
      <c r="F87" s="80">
        <v>0</v>
      </c>
      <c r="G87" s="80">
        <v>0</v>
      </c>
      <c r="H87" s="80">
        <v>0</v>
      </c>
      <c r="I87" s="80">
        <v>0</v>
      </c>
      <c r="J87" s="81">
        <f t="shared" si="41"/>
        <v>0</v>
      </c>
      <c r="K87" s="181" t="s">
        <v>26</v>
      </c>
      <c r="L87" s="186">
        <f t="shared" si="42"/>
        <v>0</v>
      </c>
      <c r="M87" s="186">
        <f t="shared" si="42"/>
        <v>0</v>
      </c>
      <c r="N87" s="186">
        <f t="shared" si="42"/>
        <v>0</v>
      </c>
      <c r="O87" s="186">
        <f t="shared" si="42"/>
        <v>0</v>
      </c>
      <c r="P87" s="186">
        <f t="shared" si="42"/>
        <v>0</v>
      </c>
      <c r="Q87" s="186">
        <f t="shared" si="42"/>
        <v>0</v>
      </c>
      <c r="R87" s="186">
        <f t="shared" si="42"/>
        <v>0</v>
      </c>
      <c r="S87" s="74">
        <f t="shared" si="43"/>
        <v>0</v>
      </c>
      <c r="T87" s="181" t="s">
        <v>26</v>
      </c>
      <c r="U87" s="80">
        <v>0</v>
      </c>
      <c r="V87" s="80">
        <v>0</v>
      </c>
      <c r="W87" s="80">
        <v>0</v>
      </c>
      <c r="X87" s="80">
        <v>0</v>
      </c>
      <c r="Y87" s="80">
        <v>0</v>
      </c>
      <c r="Z87" s="80">
        <v>0</v>
      </c>
      <c r="AA87" s="80">
        <v>0</v>
      </c>
      <c r="AB87" s="181" t="s">
        <v>26</v>
      </c>
      <c r="AC87" s="80">
        <v>0</v>
      </c>
      <c r="AD87" s="80">
        <v>0</v>
      </c>
      <c r="AE87" s="80">
        <v>0</v>
      </c>
      <c r="AF87" s="80">
        <v>0</v>
      </c>
      <c r="AG87" s="80">
        <v>0</v>
      </c>
      <c r="AH87" s="80">
        <v>0</v>
      </c>
      <c r="AI87" s="80">
        <v>0</v>
      </c>
      <c r="AJ87" s="181" t="s">
        <v>26</v>
      </c>
      <c r="AK87" s="186">
        <f t="shared" si="44"/>
        <v>0</v>
      </c>
      <c r="AL87" s="186">
        <f t="shared" si="44"/>
        <v>0</v>
      </c>
      <c r="AM87" s="186">
        <f t="shared" si="44"/>
        <v>0</v>
      </c>
      <c r="AN87" s="186">
        <f t="shared" si="44"/>
        <v>0</v>
      </c>
      <c r="AO87" s="186">
        <f t="shared" si="44"/>
        <v>0</v>
      </c>
      <c r="AP87" s="186">
        <f t="shared" si="44"/>
        <v>0</v>
      </c>
      <c r="AQ87" s="186">
        <f t="shared" si="44"/>
        <v>0</v>
      </c>
      <c r="AR87" s="74">
        <f t="shared" si="49"/>
        <v>0</v>
      </c>
      <c r="AS87" s="74">
        <f t="shared" si="46"/>
        <v>0</v>
      </c>
      <c r="AT87" s="181" t="s">
        <v>26</v>
      </c>
      <c r="AU87" s="186">
        <f t="shared" si="47"/>
        <v>0</v>
      </c>
      <c r="AV87" s="186">
        <f t="shared" si="47"/>
        <v>0</v>
      </c>
      <c r="AW87" s="186">
        <f t="shared" si="47"/>
        <v>0</v>
      </c>
      <c r="AX87" s="186">
        <f t="shared" si="47"/>
        <v>0</v>
      </c>
      <c r="AY87" s="186">
        <f t="shared" si="47"/>
        <v>0</v>
      </c>
      <c r="AZ87" s="186">
        <f t="shared" si="47"/>
        <v>0</v>
      </c>
      <c r="BA87" s="186">
        <f t="shared" si="47"/>
        <v>0</v>
      </c>
      <c r="BB87" s="74">
        <f t="shared" si="48"/>
        <v>0</v>
      </c>
    </row>
    <row r="88" spans="1:54" x14ac:dyDescent="0.25">
      <c r="A88" s="181" t="s">
        <v>27</v>
      </c>
      <c r="B88" s="205"/>
      <c r="C88" s="80">
        <v>0</v>
      </c>
      <c r="D88" s="80">
        <v>0</v>
      </c>
      <c r="E88" s="80">
        <v>0</v>
      </c>
      <c r="F88" s="80">
        <v>0</v>
      </c>
      <c r="G88" s="80">
        <v>0</v>
      </c>
      <c r="H88" s="80">
        <v>0</v>
      </c>
      <c r="I88" s="80">
        <v>0</v>
      </c>
      <c r="J88" s="81">
        <f t="shared" si="41"/>
        <v>0</v>
      </c>
      <c r="K88" s="181" t="s">
        <v>27</v>
      </c>
      <c r="L88" s="186">
        <f t="shared" si="42"/>
        <v>0</v>
      </c>
      <c r="M88" s="186">
        <f t="shared" si="42"/>
        <v>0</v>
      </c>
      <c r="N88" s="186">
        <f t="shared" si="42"/>
        <v>0</v>
      </c>
      <c r="O88" s="186">
        <f t="shared" si="42"/>
        <v>0</v>
      </c>
      <c r="P88" s="186">
        <f t="shared" si="42"/>
        <v>0</v>
      </c>
      <c r="Q88" s="186">
        <f t="shared" si="42"/>
        <v>0</v>
      </c>
      <c r="R88" s="186">
        <f t="shared" si="42"/>
        <v>0</v>
      </c>
      <c r="S88" s="74">
        <f t="shared" si="43"/>
        <v>0</v>
      </c>
      <c r="T88" s="181" t="s">
        <v>27</v>
      </c>
      <c r="U88" s="80">
        <v>0</v>
      </c>
      <c r="V88" s="80">
        <v>0</v>
      </c>
      <c r="W88" s="80">
        <v>0</v>
      </c>
      <c r="X88" s="80">
        <v>0</v>
      </c>
      <c r="Y88" s="80">
        <v>0</v>
      </c>
      <c r="Z88" s="80">
        <v>0</v>
      </c>
      <c r="AA88" s="80">
        <v>0</v>
      </c>
      <c r="AB88" s="181" t="s">
        <v>27</v>
      </c>
      <c r="AC88" s="80">
        <v>0</v>
      </c>
      <c r="AD88" s="80">
        <v>0</v>
      </c>
      <c r="AE88" s="80">
        <v>0</v>
      </c>
      <c r="AF88" s="80">
        <v>0</v>
      </c>
      <c r="AG88" s="80">
        <v>0</v>
      </c>
      <c r="AH88" s="80">
        <v>0</v>
      </c>
      <c r="AI88" s="80">
        <v>0</v>
      </c>
      <c r="AJ88" s="181" t="s">
        <v>27</v>
      </c>
      <c r="AK88" s="186">
        <f t="shared" si="44"/>
        <v>0</v>
      </c>
      <c r="AL88" s="186">
        <f t="shared" si="44"/>
        <v>0</v>
      </c>
      <c r="AM88" s="186">
        <f t="shared" si="44"/>
        <v>0</v>
      </c>
      <c r="AN88" s="186">
        <f t="shared" si="44"/>
        <v>0</v>
      </c>
      <c r="AO88" s="186">
        <f t="shared" si="44"/>
        <v>0</v>
      </c>
      <c r="AP88" s="186">
        <f t="shared" si="44"/>
        <v>0</v>
      </c>
      <c r="AQ88" s="186">
        <f t="shared" si="44"/>
        <v>0</v>
      </c>
      <c r="AR88" s="74">
        <f t="shared" si="49"/>
        <v>0</v>
      </c>
      <c r="AS88" s="74">
        <f t="shared" si="46"/>
        <v>0</v>
      </c>
      <c r="AT88" s="181" t="s">
        <v>27</v>
      </c>
      <c r="AU88" s="186">
        <f t="shared" si="47"/>
        <v>0</v>
      </c>
      <c r="AV88" s="186">
        <f t="shared" si="47"/>
        <v>0</v>
      </c>
      <c r="AW88" s="186">
        <f t="shared" si="47"/>
        <v>0</v>
      </c>
      <c r="AX88" s="186">
        <f t="shared" si="47"/>
        <v>0</v>
      </c>
      <c r="AY88" s="186">
        <f t="shared" si="47"/>
        <v>0</v>
      </c>
      <c r="AZ88" s="186">
        <f t="shared" si="47"/>
        <v>0</v>
      </c>
      <c r="BA88" s="186">
        <f t="shared" si="47"/>
        <v>0</v>
      </c>
      <c r="BB88" s="74">
        <f t="shared" si="48"/>
        <v>0</v>
      </c>
    </row>
    <row r="89" spans="1:54" x14ac:dyDescent="0.25">
      <c r="A89" s="181" t="s">
        <v>28</v>
      </c>
      <c r="B89" s="205"/>
      <c r="C89" s="80">
        <v>0</v>
      </c>
      <c r="D89" s="80">
        <v>0</v>
      </c>
      <c r="E89" s="80">
        <v>0</v>
      </c>
      <c r="F89" s="80">
        <v>0</v>
      </c>
      <c r="G89" s="80">
        <v>0</v>
      </c>
      <c r="H89" s="80">
        <v>0</v>
      </c>
      <c r="I89" s="80">
        <v>0</v>
      </c>
      <c r="J89" s="81">
        <f t="shared" si="41"/>
        <v>0</v>
      </c>
      <c r="K89" s="181" t="s">
        <v>28</v>
      </c>
      <c r="L89" s="186">
        <f t="shared" si="42"/>
        <v>0</v>
      </c>
      <c r="M89" s="186">
        <f t="shared" si="42"/>
        <v>0</v>
      </c>
      <c r="N89" s="186">
        <f t="shared" si="42"/>
        <v>0</v>
      </c>
      <c r="O89" s="186">
        <f t="shared" si="42"/>
        <v>0</v>
      </c>
      <c r="P89" s="186">
        <f t="shared" si="42"/>
        <v>0</v>
      </c>
      <c r="Q89" s="186">
        <f t="shared" si="42"/>
        <v>0</v>
      </c>
      <c r="R89" s="186">
        <f t="shared" si="42"/>
        <v>0</v>
      </c>
      <c r="S89" s="74">
        <f t="shared" si="43"/>
        <v>0</v>
      </c>
      <c r="T89" s="181" t="s">
        <v>28</v>
      </c>
      <c r="U89" s="80">
        <v>0</v>
      </c>
      <c r="V89" s="80">
        <v>0</v>
      </c>
      <c r="W89" s="80">
        <v>0</v>
      </c>
      <c r="X89" s="80">
        <v>0</v>
      </c>
      <c r="Y89" s="80">
        <v>0</v>
      </c>
      <c r="Z89" s="80">
        <v>0</v>
      </c>
      <c r="AA89" s="80">
        <v>0</v>
      </c>
      <c r="AB89" s="181" t="s">
        <v>28</v>
      </c>
      <c r="AC89" s="80">
        <v>0</v>
      </c>
      <c r="AD89" s="80">
        <v>0</v>
      </c>
      <c r="AE89" s="80">
        <v>0</v>
      </c>
      <c r="AF89" s="80">
        <v>0</v>
      </c>
      <c r="AG89" s="80">
        <v>0</v>
      </c>
      <c r="AH89" s="80">
        <v>0</v>
      </c>
      <c r="AI89" s="80">
        <v>0</v>
      </c>
      <c r="AJ89" s="181" t="s">
        <v>28</v>
      </c>
      <c r="AK89" s="186">
        <f t="shared" si="44"/>
        <v>0</v>
      </c>
      <c r="AL89" s="186">
        <f t="shared" si="44"/>
        <v>0</v>
      </c>
      <c r="AM89" s="186">
        <f t="shared" si="44"/>
        <v>0</v>
      </c>
      <c r="AN89" s="186">
        <f t="shared" si="44"/>
        <v>0</v>
      </c>
      <c r="AO89" s="186">
        <f t="shared" si="44"/>
        <v>0</v>
      </c>
      <c r="AP89" s="186">
        <f t="shared" si="44"/>
        <v>0</v>
      </c>
      <c r="AQ89" s="186">
        <f t="shared" si="44"/>
        <v>0</v>
      </c>
      <c r="AR89" s="74">
        <f t="shared" si="49"/>
        <v>0</v>
      </c>
      <c r="AS89" s="74">
        <f t="shared" si="46"/>
        <v>0</v>
      </c>
      <c r="AT89" s="181" t="s">
        <v>28</v>
      </c>
      <c r="AU89" s="186">
        <f t="shared" si="47"/>
        <v>0</v>
      </c>
      <c r="AV89" s="186">
        <f t="shared" si="47"/>
        <v>0</v>
      </c>
      <c r="AW89" s="186">
        <f t="shared" si="47"/>
        <v>0</v>
      </c>
      <c r="AX89" s="186">
        <f t="shared" si="47"/>
        <v>0</v>
      </c>
      <c r="AY89" s="186">
        <f t="shared" si="47"/>
        <v>0</v>
      </c>
      <c r="AZ89" s="186">
        <f t="shared" si="47"/>
        <v>0</v>
      </c>
      <c r="BA89" s="186">
        <f t="shared" si="47"/>
        <v>0</v>
      </c>
      <c r="BB89" s="74">
        <f t="shared" si="48"/>
        <v>0</v>
      </c>
    </row>
    <row r="90" spans="1:54" x14ac:dyDescent="0.25">
      <c r="A90" s="181" t="s">
        <v>29</v>
      </c>
      <c r="B90" s="205"/>
      <c r="C90" s="80">
        <v>0</v>
      </c>
      <c r="D90" s="80">
        <v>0</v>
      </c>
      <c r="E90" s="80">
        <v>0</v>
      </c>
      <c r="F90" s="80">
        <v>0</v>
      </c>
      <c r="G90" s="80">
        <v>0</v>
      </c>
      <c r="H90" s="80">
        <v>0</v>
      </c>
      <c r="I90" s="80">
        <v>0</v>
      </c>
      <c r="J90" s="81">
        <f t="shared" si="41"/>
        <v>0</v>
      </c>
      <c r="K90" s="181" t="s">
        <v>29</v>
      </c>
      <c r="L90" s="186">
        <f t="shared" si="42"/>
        <v>0</v>
      </c>
      <c r="M90" s="186">
        <f t="shared" si="42"/>
        <v>0</v>
      </c>
      <c r="N90" s="186">
        <f t="shared" si="42"/>
        <v>0</v>
      </c>
      <c r="O90" s="186">
        <f t="shared" si="42"/>
        <v>0</v>
      </c>
      <c r="P90" s="186">
        <f t="shared" si="42"/>
        <v>0</v>
      </c>
      <c r="Q90" s="186">
        <f t="shared" si="42"/>
        <v>0</v>
      </c>
      <c r="R90" s="186">
        <f t="shared" si="42"/>
        <v>0</v>
      </c>
      <c r="S90" s="74">
        <f t="shared" si="43"/>
        <v>0</v>
      </c>
      <c r="T90" s="181" t="s">
        <v>29</v>
      </c>
      <c r="U90" s="80">
        <v>0</v>
      </c>
      <c r="V90" s="80">
        <v>0</v>
      </c>
      <c r="W90" s="80">
        <v>0</v>
      </c>
      <c r="X90" s="80">
        <v>0</v>
      </c>
      <c r="Y90" s="80">
        <v>0</v>
      </c>
      <c r="Z90" s="80">
        <v>0</v>
      </c>
      <c r="AA90" s="80">
        <v>0</v>
      </c>
      <c r="AB90" s="181" t="s">
        <v>29</v>
      </c>
      <c r="AC90" s="80">
        <v>0</v>
      </c>
      <c r="AD90" s="80">
        <v>0</v>
      </c>
      <c r="AE90" s="80">
        <v>0</v>
      </c>
      <c r="AF90" s="80">
        <v>0</v>
      </c>
      <c r="AG90" s="80">
        <v>0</v>
      </c>
      <c r="AH90" s="80">
        <v>0</v>
      </c>
      <c r="AI90" s="80">
        <v>0</v>
      </c>
      <c r="AJ90" s="181" t="s">
        <v>29</v>
      </c>
      <c r="AK90" s="186">
        <f t="shared" si="44"/>
        <v>0</v>
      </c>
      <c r="AL90" s="186">
        <f t="shared" si="44"/>
        <v>0</v>
      </c>
      <c r="AM90" s="186">
        <f t="shared" si="44"/>
        <v>0</v>
      </c>
      <c r="AN90" s="186">
        <f t="shared" si="44"/>
        <v>0</v>
      </c>
      <c r="AO90" s="186">
        <f t="shared" si="44"/>
        <v>0</v>
      </c>
      <c r="AP90" s="186">
        <f t="shared" si="44"/>
        <v>0</v>
      </c>
      <c r="AQ90" s="186">
        <f t="shared" si="44"/>
        <v>0</v>
      </c>
      <c r="AR90" s="74">
        <f t="shared" si="49"/>
        <v>0</v>
      </c>
      <c r="AS90" s="74">
        <f t="shared" si="46"/>
        <v>0</v>
      </c>
      <c r="AT90" s="181" t="s">
        <v>29</v>
      </c>
      <c r="AU90" s="186">
        <f t="shared" si="47"/>
        <v>0</v>
      </c>
      <c r="AV90" s="186">
        <f t="shared" si="47"/>
        <v>0</v>
      </c>
      <c r="AW90" s="186">
        <f t="shared" si="47"/>
        <v>0</v>
      </c>
      <c r="AX90" s="186">
        <f t="shared" si="47"/>
        <v>0</v>
      </c>
      <c r="AY90" s="186">
        <f t="shared" si="47"/>
        <v>0</v>
      </c>
      <c r="AZ90" s="186">
        <f t="shared" si="47"/>
        <v>0</v>
      </c>
      <c r="BA90" s="186">
        <f t="shared" si="47"/>
        <v>0</v>
      </c>
      <c r="BB90" s="74">
        <f t="shared" si="48"/>
        <v>0</v>
      </c>
    </row>
    <row r="91" spans="1:54" x14ac:dyDescent="0.25">
      <c r="A91" s="181" t="s">
        <v>30</v>
      </c>
      <c r="B91" s="205"/>
      <c r="C91" s="80">
        <v>0</v>
      </c>
      <c r="D91" s="80">
        <v>0</v>
      </c>
      <c r="E91" s="80">
        <v>0</v>
      </c>
      <c r="F91" s="80">
        <v>0</v>
      </c>
      <c r="G91" s="80">
        <v>0</v>
      </c>
      <c r="H91" s="80">
        <v>0</v>
      </c>
      <c r="I91" s="80">
        <v>0</v>
      </c>
      <c r="J91" s="81">
        <f t="shared" si="41"/>
        <v>0</v>
      </c>
      <c r="K91" s="181" t="s">
        <v>30</v>
      </c>
      <c r="L91" s="186">
        <f t="shared" si="42"/>
        <v>0</v>
      </c>
      <c r="M91" s="186">
        <f t="shared" si="42"/>
        <v>0</v>
      </c>
      <c r="N91" s="186">
        <f t="shared" si="42"/>
        <v>0</v>
      </c>
      <c r="O91" s="186">
        <f t="shared" si="42"/>
        <v>0</v>
      </c>
      <c r="P91" s="186">
        <f t="shared" si="42"/>
        <v>0</v>
      </c>
      <c r="Q91" s="186">
        <f t="shared" si="42"/>
        <v>0</v>
      </c>
      <c r="R91" s="186">
        <f t="shared" si="42"/>
        <v>0</v>
      </c>
      <c r="S91" s="74">
        <f t="shared" si="43"/>
        <v>0</v>
      </c>
      <c r="T91" s="181" t="s">
        <v>30</v>
      </c>
      <c r="U91" s="80">
        <v>0</v>
      </c>
      <c r="V91" s="80">
        <v>0</v>
      </c>
      <c r="W91" s="80">
        <v>0</v>
      </c>
      <c r="X91" s="80">
        <v>0</v>
      </c>
      <c r="Y91" s="80">
        <v>0</v>
      </c>
      <c r="Z91" s="80">
        <v>0</v>
      </c>
      <c r="AA91" s="80">
        <v>0</v>
      </c>
      <c r="AB91" s="181" t="s">
        <v>30</v>
      </c>
      <c r="AC91" s="80">
        <v>0</v>
      </c>
      <c r="AD91" s="80">
        <v>0</v>
      </c>
      <c r="AE91" s="80">
        <v>0</v>
      </c>
      <c r="AF91" s="80">
        <v>0</v>
      </c>
      <c r="AG91" s="80">
        <v>0</v>
      </c>
      <c r="AH91" s="80">
        <v>0</v>
      </c>
      <c r="AI91" s="80">
        <v>0</v>
      </c>
      <c r="AJ91" s="181" t="s">
        <v>30</v>
      </c>
      <c r="AK91" s="186">
        <f t="shared" si="44"/>
        <v>0</v>
      </c>
      <c r="AL91" s="186">
        <f t="shared" si="44"/>
        <v>0</v>
      </c>
      <c r="AM91" s="186">
        <f t="shared" si="44"/>
        <v>0</v>
      </c>
      <c r="AN91" s="186">
        <f t="shared" si="44"/>
        <v>0</v>
      </c>
      <c r="AO91" s="186">
        <f t="shared" si="44"/>
        <v>0</v>
      </c>
      <c r="AP91" s="186">
        <f t="shared" si="44"/>
        <v>0</v>
      </c>
      <c r="AQ91" s="186">
        <f t="shared" si="44"/>
        <v>0</v>
      </c>
      <c r="AR91" s="74">
        <f t="shared" si="49"/>
        <v>0</v>
      </c>
      <c r="AS91" s="74">
        <f t="shared" si="46"/>
        <v>0</v>
      </c>
      <c r="AT91" s="181" t="s">
        <v>30</v>
      </c>
      <c r="AU91" s="186">
        <f t="shared" si="47"/>
        <v>0</v>
      </c>
      <c r="AV91" s="186">
        <f t="shared" si="47"/>
        <v>0</v>
      </c>
      <c r="AW91" s="186">
        <f t="shared" si="47"/>
        <v>0</v>
      </c>
      <c r="AX91" s="186">
        <f t="shared" si="47"/>
        <v>0</v>
      </c>
      <c r="AY91" s="186">
        <f t="shared" si="47"/>
        <v>0</v>
      </c>
      <c r="AZ91" s="186">
        <f t="shared" si="47"/>
        <v>0</v>
      </c>
      <c r="BA91" s="186">
        <f t="shared" si="47"/>
        <v>0</v>
      </c>
      <c r="BB91" s="74">
        <f t="shared" si="48"/>
        <v>0</v>
      </c>
    </row>
    <row r="92" spans="1:54" x14ac:dyDescent="0.25">
      <c r="A92" s="181" t="s">
        <v>31</v>
      </c>
      <c r="B92" s="205"/>
      <c r="C92" s="80">
        <v>0</v>
      </c>
      <c r="D92" s="80">
        <v>0</v>
      </c>
      <c r="E92" s="80">
        <v>0</v>
      </c>
      <c r="F92" s="80">
        <v>0</v>
      </c>
      <c r="G92" s="80">
        <v>0</v>
      </c>
      <c r="H92" s="80">
        <v>0</v>
      </c>
      <c r="I92" s="80">
        <v>0</v>
      </c>
      <c r="J92" s="81">
        <f t="shared" si="41"/>
        <v>0</v>
      </c>
      <c r="K92" s="181" t="s">
        <v>31</v>
      </c>
      <c r="L92" s="186">
        <f t="shared" si="42"/>
        <v>0</v>
      </c>
      <c r="M92" s="186">
        <f t="shared" si="42"/>
        <v>0</v>
      </c>
      <c r="N92" s="186">
        <f t="shared" si="42"/>
        <v>0</v>
      </c>
      <c r="O92" s="186">
        <f t="shared" si="42"/>
        <v>0</v>
      </c>
      <c r="P92" s="186">
        <f t="shared" si="42"/>
        <v>0</v>
      </c>
      <c r="Q92" s="186">
        <f t="shared" si="42"/>
        <v>0</v>
      </c>
      <c r="R92" s="186">
        <f t="shared" si="42"/>
        <v>0</v>
      </c>
      <c r="S92" s="74">
        <f t="shared" si="43"/>
        <v>0</v>
      </c>
      <c r="T92" s="181" t="s">
        <v>31</v>
      </c>
      <c r="U92" s="80">
        <v>0</v>
      </c>
      <c r="V92" s="80">
        <v>0</v>
      </c>
      <c r="W92" s="80">
        <v>0</v>
      </c>
      <c r="X92" s="80">
        <v>0</v>
      </c>
      <c r="Y92" s="80">
        <v>0</v>
      </c>
      <c r="Z92" s="80">
        <v>0</v>
      </c>
      <c r="AA92" s="80">
        <v>0</v>
      </c>
      <c r="AB92" s="181" t="s">
        <v>31</v>
      </c>
      <c r="AC92" s="80">
        <v>0</v>
      </c>
      <c r="AD92" s="80">
        <v>0</v>
      </c>
      <c r="AE92" s="80">
        <v>0</v>
      </c>
      <c r="AF92" s="80">
        <v>0</v>
      </c>
      <c r="AG92" s="80">
        <v>0</v>
      </c>
      <c r="AH92" s="80">
        <v>0</v>
      </c>
      <c r="AI92" s="80">
        <v>0</v>
      </c>
      <c r="AJ92" s="181" t="s">
        <v>31</v>
      </c>
      <c r="AK92" s="186">
        <f t="shared" si="44"/>
        <v>0</v>
      </c>
      <c r="AL92" s="186">
        <f t="shared" si="44"/>
        <v>0</v>
      </c>
      <c r="AM92" s="186">
        <f t="shared" si="44"/>
        <v>0</v>
      </c>
      <c r="AN92" s="186">
        <f t="shared" si="44"/>
        <v>0</v>
      </c>
      <c r="AO92" s="186">
        <f t="shared" si="44"/>
        <v>0</v>
      </c>
      <c r="AP92" s="186">
        <f t="shared" si="44"/>
        <v>0</v>
      </c>
      <c r="AQ92" s="186">
        <f t="shared" si="44"/>
        <v>0</v>
      </c>
      <c r="AR92" s="74">
        <f t="shared" si="49"/>
        <v>0</v>
      </c>
      <c r="AS92" s="74">
        <f t="shared" si="46"/>
        <v>0</v>
      </c>
      <c r="AT92" s="181" t="s">
        <v>31</v>
      </c>
      <c r="AU92" s="186">
        <f t="shared" si="47"/>
        <v>0</v>
      </c>
      <c r="AV92" s="186">
        <f t="shared" si="47"/>
        <v>0</v>
      </c>
      <c r="AW92" s="186">
        <f t="shared" si="47"/>
        <v>0</v>
      </c>
      <c r="AX92" s="186">
        <f t="shared" si="47"/>
        <v>0</v>
      </c>
      <c r="AY92" s="186">
        <f t="shared" si="47"/>
        <v>0</v>
      </c>
      <c r="AZ92" s="186">
        <f t="shared" si="47"/>
        <v>0</v>
      </c>
      <c r="BA92" s="186">
        <f t="shared" si="47"/>
        <v>0</v>
      </c>
      <c r="BB92" s="74">
        <f t="shared" si="48"/>
        <v>0</v>
      </c>
    </row>
    <row r="93" spans="1:54" x14ac:dyDescent="0.25">
      <c r="A93" s="181" t="s">
        <v>32</v>
      </c>
      <c r="B93" s="205"/>
      <c r="C93" s="80">
        <v>0</v>
      </c>
      <c r="D93" s="80">
        <v>0</v>
      </c>
      <c r="E93" s="80">
        <v>0</v>
      </c>
      <c r="F93" s="80">
        <v>0</v>
      </c>
      <c r="G93" s="80">
        <v>0</v>
      </c>
      <c r="H93" s="80">
        <v>0</v>
      </c>
      <c r="I93" s="80">
        <v>0</v>
      </c>
      <c r="J93" s="81">
        <f t="shared" si="41"/>
        <v>0</v>
      </c>
      <c r="K93" s="181" t="s">
        <v>32</v>
      </c>
      <c r="L93" s="186">
        <f t="shared" si="42"/>
        <v>0</v>
      </c>
      <c r="M93" s="186">
        <f t="shared" si="42"/>
        <v>0</v>
      </c>
      <c r="N93" s="186">
        <f t="shared" si="42"/>
        <v>0</v>
      </c>
      <c r="O93" s="186">
        <f t="shared" si="42"/>
        <v>0</v>
      </c>
      <c r="P93" s="186">
        <f t="shared" si="42"/>
        <v>0</v>
      </c>
      <c r="Q93" s="186">
        <f t="shared" si="42"/>
        <v>0</v>
      </c>
      <c r="R93" s="186">
        <f t="shared" si="42"/>
        <v>0</v>
      </c>
      <c r="S93" s="74">
        <f t="shared" si="43"/>
        <v>0</v>
      </c>
      <c r="T93" s="181" t="s">
        <v>32</v>
      </c>
      <c r="U93" s="80">
        <v>0</v>
      </c>
      <c r="V93" s="80">
        <v>0</v>
      </c>
      <c r="W93" s="80">
        <v>0</v>
      </c>
      <c r="X93" s="80">
        <v>0</v>
      </c>
      <c r="Y93" s="80">
        <v>0</v>
      </c>
      <c r="Z93" s="80">
        <v>0</v>
      </c>
      <c r="AA93" s="80">
        <v>0</v>
      </c>
      <c r="AB93" s="181" t="s">
        <v>32</v>
      </c>
      <c r="AC93" s="80">
        <v>0</v>
      </c>
      <c r="AD93" s="80">
        <v>0</v>
      </c>
      <c r="AE93" s="80">
        <v>0</v>
      </c>
      <c r="AF93" s="80">
        <v>0</v>
      </c>
      <c r="AG93" s="80">
        <v>0</v>
      </c>
      <c r="AH93" s="80">
        <v>0</v>
      </c>
      <c r="AI93" s="80">
        <v>0</v>
      </c>
      <c r="AJ93" s="181" t="s">
        <v>32</v>
      </c>
      <c r="AK93" s="186">
        <f t="shared" si="44"/>
        <v>0</v>
      </c>
      <c r="AL93" s="186">
        <f t="shared" si="44"/>
        <v>0</v>
      </c>
      <c r="AM93" s="186">
        <f t="shared" si="44"/>
        <v>0</v>
      </c>
      <c r="AN93" s="186">
        <f t="shared" si="44"/>
        <v>0</v>
      </c>
      <c r="AO93" s="186">
        <f t="shared" si="44"/>
        <v>0</v>
      </c>
      <c r="AP93" s="186">
        <f t="shared" si="44"/>
        <v>0</v>
      </c>
      <c r="AQ93" s="186">
        <f t="shared" si="44"/>
        <v>0</v>
      </c>
      <c r="AR93" s="74">
        <f t="shared" si="49"/>
        <v>0</v>
      </c>
      <c r="AS93" s="74">
        <f t="shared" si="46"/>
        <v>0</v>
      </c>
      <c r="AT93" s="181" t="s">
        <v>32</v>
      </c>
      <c r="AU93" s="186">
        <f t="shared" si="47"/>
        <v>0</v>
      </c>
      <c r="AV93" s="186">
        <f t="shared" si="47"/>
        <v>0</v>
      </c>
      <c r="AW93" s="186">
        <f t="shared" si="47"/>
        <v>0</v>
      </c>
      <c r="AX93" s="186">
        <f t="shared" si="47"/>
        <v>0</v>
      </c>
      <c r="AY93" s="186">
        <f t="shared" si="47"/>
        <v>0</v>
      </c>
      <c r="AZ93" s="186">
        <f t="shared" si="47"/>
        <v>0</v>
      </c>
      <c r="BA93" s="186">
        <f t="shared" si="47"/>
        <v>0</v>
      </c>
      <c r="BB93" s="74">
        <f t="shared" si="48"/>
        <v>0</v>
      </c>
    </row>
    <row r="94" spans="1:54" x14ac:dyDescent="0.25">
      <c r="A94" s="181" t="s">
        <v>33</v>
      </c>
      <c r="B94" s="205"/>
      <c r="C94" s="80">
        <v>0.52139488139223289</v>
      </c>
      <c r="D94" s="80">
        <v>0</v>
      </c>
      <c r="E94" s="80">
        <v>0</v>
      </c>
      <c r="F94" s="80">
        <v>0.39527321767104201</v>
      </c>
      <c r="G94" s="80">
        <v>8.3331900936725004E-2</v>
      </c>
      <c r="H94" s="80">
        <v>0</v>
      </c>
      <c r="I94" s="80">
        <v>0</v>
      </c>
      <c r="J94" s="81">
        <f t="shared" si="41"/>
        <v>1</v>
      </c>
      <c r="K94" s="181" t="s">
        <v>33</v>
      </c>
      <c r="L94" s="186">
        <f t="shared" si="42"/>
        <v>0</v>
      </c>
      <c r="M94" s="186">
        <f t="shared" si="42"/>
        <v>0</v>
      </c>
      <c r="N94" s="186">
        <f t="shared" si="42"/>
        <v>0</v>
      </c>
      <c r="O94" s="186">
        <f t="shared" si="42"/>
        <v>0</v>
      </c>
      <c r="P94" s="186">
        <f t="shared" si="42"/>
        <v>0</v>
      </c>
      <c r="Q94" s="186">
        <f t="shared" si="42"/>
        <v>0</v>
      </c>
      <c r="R94" s="186">
        <f t="shared" si="42"/>
        <v>0</v>
      </c>
      <c r="S94" s="74">
        <f t="shared" si="43"/>
        <v>0</v>
      </c>
      <c r="T94" s="181" t="s">
        <v>33</v>
      </c>
      <c r="U94" s="80">
        <v>0.89</v>
      </c>
      <c r="V94" s="80">
        <v>0</v>
      </c>
      <c r="W94" s="80">
        <v>0</v>
      </c>
      <c r="X94" s="80">
        <v>0.75</v>
      </c>
      <c r="Y94" s="80">
        <v>0.64992730493490869</v>
      </c>
      <c r="Z94" s="80">
        <v>0</v>
      </c>
      <c r="AA94" s="80">
        <v>0</v>
      </c>
      <c r="AB94" s="181" t="s">
        <v>33</v>
      </c>
      <c r="AC94" s="80">
        <v>0.97</v>
      </c>
      <c r="AD94" s="80">
        <v>0</v>
      </c>
      <c r="AE94" s="80">
        <v>0</v>
      </c>
      <c r="AF94" s="80">
        <v>0.92</v>
      </c>
      <c r="AG94" s="80">
        <v>0.85</v>
      </c>
      <c r="AH94" s="80">
        <v>0</v>
      </c>
      <c r="AI94" s="80">
        <v>0</v>
      </c>
      <c r="AJ94" s="181" t="s">
        <v>33</v>
      </c>
      <c r="AK94" s="186">
        <f t="shared" si="44"/>
        <v>0</v>
      </c>
      <c r="AL94" s="186">
        <f t="shared" si="44"/>
        <v>0</v>
      </c>
      <c r="AM94" s="186">
        <f t="shared" si="44"/>
        <v>0</v>
      </c>
      <c r="AN94" s="186">
        <f t="shared" si="44"/>
        <v>0</v>
      </c>
      <c r="AO94" s="186">
        <f t="shared" si="44"/>
        <v>0</v>
      </c>
      <c r="AP94" s="186">
        <f t="shared" si="44"/>
        <v>0</v>
      </c>
      <c r="AQ94" s="186">
        <f t="shared" si="44"/>
        <v>0</v>
      </c>
      <c r="AR94" s="74">
        <f t="shared" si="49"/>
        <v>0</v>
      </c>
      <c r="AS94" s="74">
        <f t="shared" si="46"/>
        <v>0</v>
      </c>
      <c r="AT94" s="181" t="s">
        <v>33</v>
      </c>
      <c r="AU94" s="186">
        <f>IFERROR(L94*(1-U94/(AC94)),0)</f>
        <v>0</v>
      </c>
      <c r="AV94" s="186">
        <f t="shared" si="47"/>
        <v>0</v>
      </c>
      <c r="AW94" s="186">
        <f t="shared" si="47"/>
        <v>0</v>
      </c>
      <c r="AX94" s="186">
        <f t="shared" si="47"/>
        <v>0</v>
      </c>
      <c r="AY94" s="186">
        <f t="shared" si="47"/>
        <v>0</v>
      </c>
      <c r="AZ94" s="186">
        <f t="shared" si="47"/>
        <v>0</v>
      </c>
      <c r="BA94" s="186">
        <f t="shared" si="47"/>
        <v>0</v>
      </c>
      <c r="BB94" s="74">
        <f t="shared" si="48"/>
        <v>0</v>
      </c>
    </row>
    <row r="95" spans="1:54" x14ac:dyDescent="0.25">
      <c r="A95" s="181" t="s">
        <v>34</v>
      </c>
      <c r="B95" s="205"/>
      <c r="C95" s="80">
        <v>0</v>
      </c>
      <c r="D95" s="80">
        <v>0</v>
      </c>
      <c r="E95" s="80">
        <v>0</v>
      </c>
      <c r="F95" s="80">
        <v>0</v>
      </c>
      <c r="G95" s="80">
        <v>0</v>
      </c>
      <c r="H95" s="80">
        <v>0</v>
      </c>
      <c r="I95" s="80">
        <v>0</v>
      </c>
      <c r="J95" s="81">
        <f t="shared" si="41"/>
        <v>0</v>
      </c>
      <c r="K95" s="181" t="s">
        <v>34</v>
      </c>
      <c r="L95" s="186">
        <f t="shared" si="42"/>
        <v>0</v>
      </c>
      <c r="M95" s="186">
        <f t="shared" si="42"/>
        <v>0</v>
      </c>
      <c r="N95" s="186">
        <f t="shared" si="42"/>
        <v>0</v>
      </c>
      <c r="O95" s="186">
        <f t="shared" si="42"/>
        <v>0</v>
      </c>
      <c r="P95" s="186">
        <f t="shared" si="42"/>
        <v>0</v>
      </c>
      <c r="Q95" s="186">
        <f t="shared" si="42"/>
        <v>0</v>
      </c>
      <c r="R95" s="186">
        <f t="shared" si="42"/>
        <v>0</v>
      </c>
      <c r="S95" s="74">
        <f>SUM(L95:R95)</f>
        <v>0</v>
      </c>
      <c r="T95" s="181" t="s">
        <v>34</v>
      </c>
      <c r="U95" s="80">
        <v>0</v>
      </c>
      <c r="V95" s="80">
        <v>0</v>
      </c>
      <c r="W95" s="80">
        <v>0</v>
      </c>
      <c r="X95" s="80">
        <v>0</v>
      </c>
      <c r="Y95" s="80">
        <v>0</v>
      </c>
      <c r="Z95" s="80">
        <v>0</v>
      </c>
      <c r="AA95" s="80">
        <v>0</v>
      </c>
      <c r="AB95" s="181" t="s">
        <v>34</v>
      </c>
      <c r="AC95" s="80">
        <v>0</v>
      </c>
      <c r="AD95" s="80">
        <v>0</v>
      </c>
      <c r="AE95" s="80">
        <v>0</v>
      </c>
      <c r="AF95" s="80">
        <v>0</v>
      </c>
      <c r="AG95" s="80">
        <v>0</v>
      </c>
      <c r="AH95" s="80">
        <v>0</v>
      </c>
      <c r="AI95" s="80">
        <v>0</v>
      </c>
      <c r="AJ95" s="181" t="s">
        <v>34</v>
      </c>
      <c r="AK95" s="186">
        <f t="shared" si="44"/>
        <v>0</v>
      </c>
      <c r="AL95" s="186">
        <f t="shared" si="44"/>
        <v>0</v>
      </c>
      <c r="AM95" s="186">
        <f t="shared" si="44"/>
        <v>0</v>
      </c>
      <c r="AN95" s="186">
        <f t="shared" si="44"/>
        <v>0</v>
      </c>
      <c r="AO95" s="186">
        <f t="shared" si="44"/>
        <v>0</v>
      </c>
      <c r="AP95" s="186">
        <f t="shared" si="44"/>
        <v>0</v>
      </c>
      <c r="AQ95" s="186">
        <f t="shared" si="44"/>
        <v>0</v>
      </c>
      <c r="AR95" s="74">
        <f t="shared" si="49"/>
        <v>0</v>
      </c>
      <c r="AS95" s="74">
        <f t="shared" si="46"/>
        <v>0</v>
      </c>
      <c r="AT95" s="181" t="s">
        <v>34</v>
      </c>
      <c r="AU95" s="186">
        <f t="shared" ref="AU95:BA98" si="50">IFERROR(L95*(1-U95/(AC95)),0)</f>
        <v>0</v>
      </c>
      <c r="AV95" s="186">
        <f t="shared" si="47"/>
        <v>0</v>
      </c>
      <c r="AW95" s="186">
        <f t="shared" si="47"/>
        <v>0</v>
      </c>
      <c r="AX95" s="186">
        <f t="shared" si="47"/>
        <v>0</v>
      </c>
      <c r="AY95" s="186">
        <f t="shared" si="47"/>
        <v>0</v>
      </c>
      <c r="AZ95" s="186">
        <f t="shared" si="47"/>
        <v>0</v>
      </c>
      <c r="BA95" s="186">
        <f t="shared" si="47"/>
        <v>0</v>
      </c>
      <c r="BB95" s="74">
        <f t="shared" si="48"/>
        <v>0</v>
      </c>
    </row>
    <row r="96" spans="1:54" x14ac:dyDescent="0.25">
      <c r="A96" s="181" t="s">
        <v>35</v>
      </c>
      <c r="B96" s="205"/>
      <c r="C96" s="80">
        <v>0</v>
      </c>
      <c r="D96" s="80">
        <v>0</v>
      </c>
      <c r="E96" s="80">
        <v>0</v>
      </c>
      <c r="F96" s="80">
        <v>0</v>
      </c>
      <c r="G96" s="80">
        <v>0</v>
      </c>
      <c r="H96" s="80">
        <v>0</v>
      </c>
      <c r="I96" s="80">
        <v>0</v>
      </c>
      <c r="J96" s="81">
        <f t="shared" si="41"/>
        <v>0</v>
      </c>
      <c r="K96" s="181" t="s">
        <v>35</v>
      </c>
      <c r="L96" s="186">
        <f t="shared" si="42"/>
        <v>0</v>
      </c>
      <c r="M96" s="186">
        <f t="shared" si="42"/>
        <v>0</v>
      </c>
      <c r="N96" s="186">
        <f t="shared" si="42"/>
        <v>0</v>
      </c>
      <c r="O96" s="186">
        <f t="shared" si="42"/>
        <v>0</v>
      </c>
      <c r="P96" s="186">
        <f t="shared" si="42"/>
        <v>0</v>
      </c>
      <c r="Q96" s="186">
        <f t="shared" si="42"/>
        <v>0</v>
      </c>
      <c r="R96" s="186">
        <f t="shared" si="42"/>
        <v>0</v>
      </c>
      <c r="S96" s="74">
        <f>SUM(L96:R96)</f>
        <v>0</v>
      </c>
      <c r="T96" s="181" t="s">
        <v>35</v>
      </c>
      <c r="U96" s="80">
        <v>0</v>
      </c>
      <c r="V96" s="80">
        <v>0</v>
      </c>
      <c r="W96" s="80">
        <v>0</v>
      </c>
      <c r="X96" s="80">
        <v>0</v>
      </c>
      <c r="Y96" s="80">
        <v>0</v>
      </c>
      <c r="Z96" s="80">
        <v>0</v>
      </c>
      <c r="AA96" s="80">
        <v>0</v>
      </c>
      <c r="AB96" s="181" t="s">
        <v>35</v>
      </c>
      <c r="AC96" s="80">
        <v>0</v>
      </c>
      <c r="AD96" s="80">
        <v>0</v>
      </c>
      <c r="AE96" s="80">
        <v>0</v>
      </c>
      <c r="AF96" s="80">
        <v>0</v>
      </c>
      <c r="AG96" s="80">
        <v>0</v>
      </c>
      <c r="AH96" s="80">
        <v>0</v>
      </c>
      <c r="AI96" s="80">
        <v>0</v>
      </c>
      <c r="AJ96" s="181" t="s">
        <v>35</v>
      </c>
      <c r="AK96" s="186">
        <f t="shared" si="44"/>
        <v>0</v>
      </c>
      <c r="AL96" s="186">
        <f t="shared" si="44"/>
        <v>0</v>
      </c>
      <c r="AM96" s="186">
        <f t="shared" si="44"/>
        <v>0</v>
      </c>
      <c r="AN96" s="186">
        <f t="shared" si="44"/>
        <v>0</v>
      </c>
      <c r="AO96" s="186">
        <f t="shared" si="44"/>
        <v>0</v>
      </c>
      <c r="AP96" s="186">
        <f t="shared" si="44"/>
        <v>0</v>
      </c>
      <c r="AQ96" s="186">
        <f t="shared" si="44"/>
        <v>0</v>
      </c>
      <c r="AR96" s="74">
        <f t="shared" si="49"/>
        <v>0</v>
      </c>
      <c r="AS96" s="74">
        <f t="shared" si="46"/>
        <v>0</v>
      </c>
      <c r="AT96" s="181" t="s">
        <v>35</v>
      </c>
      <c r="AU96" s="186">
        <f t="shared" si="50"/>
        <v>0</v>
      </c>
      <c r="AV96" s="186">
        <f t="shared" si="47"/>
        <v>0</v>
      </c>
      <c r="AW96" s="186">
        <f t="shared" si="47"/>
        <v>0</v>
      </c>
      <c r="AX96" s="186">
        <f t="shared" si="47"/>
        <v>0</v>
      </c>
      <c r="AY96" s="186">
        <f t="shared" si="47"/>
        <v>0</v>
      </c>
      <c r="AZ96" s="186">
        <f t="shared" si="47"/>
        <v>0</v>
      </c>
      <c r="BA96" s="186">
        <f t="shared" si="47"/>
        <v>0</v>
      </c>
      <c r="BB96" s="74">
        <f t="shared" si="48"/>
        <v>0</v>
      </c>
    </row>
    <row r="97" spans="1:54" x14ac:dyDescent="0.25">
      <c r="A97" s="181" t="s">
        <v>36</v>
      </c>
      <c r="B97" s="205"/>
      <c r="C97" s="80">
        <v>0</v>
      </c>
      <c r="D97" s="80">
        <v>0</v>
      </c>
      <c r="E97" s="80">
        <v>0</v>
      </c>
      <c r="F97" s="80">
        <v>0</v>
      </c>
      <c r="G97" s="80">
        <v>0</v>
      </c>
      <c r="H97" s="80">
        <v>0</v>
      </c>
      <c r="I97" s="80">
        <v>0</v>
      </c>
      <c r="J97" s="81">
        <f t="shared" si="41"/>
        <v>0</v>
      </c>
      <c r="K97" s="181" t="s">
        <v>36</v>
      </c>
      <c r="L97" s="186">
        <f t="shared" si="42"/>
        <v>0</v>
      </c>
      <c r="M97" s="186">
        <f t="shared" si="42"/>
        <v>0</v>
      </c>
      <c r="N97" s="186">
        <f t="shared" si="42"/>
        <v>0</v>
      </c>
      <c r="O97" s="186">
        <f t="shared" si="42"/>
        <v>0</v>
      </c>
      <c r="P97" s="186">
        <f t="shared" si="42"/>
        <v>0</v>
      </c>
      <c r="Q97" s="186">
        <f t="shared" si="42"/>
        <v>0</v>
      </c>
      <c r="R97" s="186">
        <f t="shared" si="42"/>
        <v>0</v>
      </c>
      <c r="S97" s="74">
        <f>SUM(L97:R97)</f>
        <v>0</v>
      </c>
      <c r="T97" s="181" t="s">
        <v>36</v>
      </c>
      <c r="U97" s="80">
        <v>0</v>
      </c>
      <c r="V97" s="80">
        <v>0</v>
      </c>
      <c r="W97" s="80">
        <v>0</v>
      </c>
      <c r="X97" s="80">
        <v>0</v>
      </c>
      <c r="Y97" s="80">
        <v>0</v>
      </c>
      <c r="Z97" s="80">
        <v>0</v>
      </c>
      <c r="AA97" s="80">
        <v>0</v>
      </c>
      <c r="AB97" s="181" t="s">
        <v>36</v>
      </c>
      <c r="AC97" s="80">
        <v>0</v>
      </c>
      <c r="AD97" s="80">
        <v>0</v>
      </c>
      <c r="AE97" s="80">
        <v>0</v>
      </c>
      <c r="AF97" s="80">
        <v>0</v>
      </c>
      <c r="AG97" s="80">
        <v>0</v>
      </c>
      <c r="AH97" s="80">
        <v>0</v>
      </c>
      <c r="AI97" s="80">
        <v>0</v>
      </c>
      <c r="AJ97" s="181" t="s">
        <v>36</v>
      </c>
      <c r="AK97" s="186">
        <f t="shared" si="44"/>
        <v>0</v>
      </c>
      <c r="AL97" s="186">
        <f t="shared" si="44"/>
        <v>0</v>
      </c>
      <c r="AM97" s="186">
        <f t="shared" si="44"/>
        <v>0</v>
      </c>
      <c r="AN97" s="186">
        <f t="shared" si="44"/>
        <v>0</v>
      </c>
      <c r="AO97" s="186">
        <f t="shared" si="44"/>
        <v>0</v>
      </c>
      <c r="AP97" s="186">
        <f t="shared" si="44"/>
        <v>0</v>
      </c>
      <c r="AQ97" s="186">
        <f t="shared" si="44"/>
        <v>0</v>
      </c>
      <c r="AR97" s="74">
        <f t="shared" si="49"/>
        <v>0</v>
      </c>
      <c r="AS97" s="74">
        <f t="shared" si="46"/>
        <v>0</v>
      </c>
      <c r="AT97" s="181" t="s">
        <v>36</v>
      </c>
      <c r="AU97" s="186">
        <f t="shared" si="50"/>
        <v>0</v>
      </c>
      <c r="AV97" s="186">
        <f t="shared" si="50"/>
        <v>0</v>
      </c>
      <c r="AW97" s="186">
        <f t="shared" si="50"/>
        <v>0</v>
      </c>
      <c r="AX97" s="186">
        <f t="shared" si="50"/>
        <v>0</v>
      </c>
      <c r="AY97" s="186">
        <f t="shared" si="50"/>
        <v>0</v>
      </c>
      <c r="AZ97" s="186">
        <f t="shared" si="50"/>
        <v>0</v>
      </c>
      <c r="BA97" s="186">
        <f t="shared" si="50"/>
        <v>0</v>
      </c>
      <c r="BB97" s="74">
        <f t="shared" si="48"/>
        <v>0</v>
      </c>
    </row>
    <row r="98" spans="1:54" x14ac:dyDescent="0.25">
      <c r="A98" s="181" t="s">
        <v>37</v>
      </c>
      <c r="B98" s="205"/>
      <c r="C98" s="80">
        <v>0</v>
      </c>
      <c r="D98" s="80">
        <v>0</v>
      </c>
      <c r="E98" s="80">
        <v>0</v>
      </c>
      <c r="F98" s="80">
        <v>0</v>
      </c>
      <c r="G98" s="80">
        <v>0</v>
      </c>
      <c r="H98" s="80">
        <v>0</v>
      </c>
      <c r="I98" s="80">
        <v>0</v>
      </c>
      <c r="J98" s="81">
        <f t="shared" si="41"/>
        <v>0</v>
      </c>
      <c r="K98" s="181" t="s">
        <v>37</v>
      </c>
      <c r="L98" s="186">
        <f t="shared" si="42"/>
        <v>0</v>
      </c>
      <c r="M98" s="186">
        <f t="shared" si="42"/>
        <v>0</v>
      </c>
      <c r="N98" s="186">
        <f t="shared" si="42"/>
        <v>0</v>
      </c>
      <c r="O98" s="186">
        <f t="shared" si="42"/>
        <v>0</v>
      </c>
      <c r="P98" s="186">
        <f t="shared" si="42"/>
        <v>0</v>
      </c>
      <c r="Q98" s="186">
        <f t="shared" si="42"/>
        <v>0</v>
      </c>
      <c r="R98" s="186">
        <f t="shared" si="42"/>
        <v>0</v>
      </c>
      <c r="S98" s="74">
        <f>SUM(L98:R98)</f>
        <v>0</v>
      </c>
      <c r="T98" s="181" t="s">
        <v>37</v>
      </c>
      <c r="U98" s="80">
        <v>0</v>
      </c>
      <c r="V98" s="80">
        <v>0</v>
      </c>
      <c r="W98" s="80">
        <v>0</v>
      </c>
      <c r="X98" s="80">
        <v>0</v>
      </c>
      <c r="Y98" s="80">
        <v>0</v>
      </c>
      <c r="Z98" s="80">
        <v>0</v>
      </c>
      <c r="AA98" s="80">
        <v>0</v>
      </c>
      <c r="AB98" s="181" t="s">
        <v>37</v>
      </c>
      <c r="AC98" s="80">
        <v>0</v>
      </c>
      <c r="AD98" s="80">
        <v>0</v>
      </c>
      <c r="AE98" s="80">
        <v>0</v>
      </c>
      <c r="AF98" s="80">
        <v>0</v>
      </c>
      <c r="AG98" s="80">
        <v>0</v>
      </c>
      <c r="AH98" s="80">
        <v>0</v>
      </c>
      <c r="AI98" s="80">
        <v>0</v>
      </c>
      <c r="AJ98" s="181" t="s">
        <v>37</v>
      </c>
      <c r="AK98" s="186">
        <f t="shared" si="44"/>
        <v>0</v>
      </c>
      <c r="AL98" s="186">
        <f t="shared" si="44"/>
        <v>0</v>
      </c>
      <c r="AM98" s="186">
        <f t="shared" si="44"/>
        <v>0</v>
      </c>
      <c r="AN98" s="186">
        <f t="shared" si="44"/>
        <v>0</v>
      </c>
      <c r="AO98" s="186">
        <f t="shared" si="44"/>
        <v>0</v>
      </c>
      <c r="AP98" s="186">
        <f t="shared" si="44"/>
        <v>0</v>
      </c>
      <c r="AQ98" s="186">
        <f t="shared" si="44"/>
        <v>0</v>
      </c>
      <c r="AR98" s="74">
        <f t="shared" si="49"/>
        <v>0</v>
      </c>
      <c r="AS98" s="74">
        <f t="shared" si="46"/>
        <v>0</v>
      </c>
      <c r="AT98" s="181" t="s">
        <v>37</v>
      </c>
      <c r="AU98" s="186">
        <f t="shared" si="50"/>
        <v>0</v>
      </c>
      <c r="AV98" s="186">
        <f t="shared" si="50"/>
        <v>0</v>
      </c>
      <c r="AW98" s="186">
        <f t="shared" si="50"/>
        <v>0</v>
      </c>
      <c r="AX98" s="186">
        <f t="shared" si="50"/>
        <v>0</v>
      </c>
      <c r="AY98" s="186">
        <f t="shared" si="50"/>
        <v>0</v>
      </c>
      <c r="AZ98" s="186">
        <f t="shared" si="50"/>
        <v>0</v>
      </c>
      <c r="BA98" s="186">
        <f t="shared" si="50"/>
        <v>0</v>
      </c>
      <c r="BB98" s="74">
        <f t="shared" si="48"/>
        <v>0</v>
      </c>
    </row>
    <row r="99" spans="1:54" x14ac:dyDescent="0.25">
      <c r="A99" s="180"/>
      <c r="B99" s="69">
        <f>SUM(B81:B98)</f>
        <v>0</v>
      </c>
      <c r="C99" s="189"/>
      <c r="D99" s="189"/>
      <c r="E99" s="189"/>
      <c r="F99" s="189"/>
      <c r="G99" s="189"/>
      <c r="H99" s="189"/>
      <c r="I99" s="189"/>
      <c r="J99" s="189"/>
      <c r="K99" s="73" t="s">
        <v>38</v>
      </c>
      <c r="L99" s="74">
        <f t="shared" ref="L99" si="51">SUM(L81:L98)</f>
        <v>0</v>
      </c>
      <c r="M99" s="74">
        <f>SUM(M81:M98)</f>
        <v>0</v>
      </c>
      <c r="N99" s="74">
        <f t="shared" ref="N99:S99" si="52">SUM(N81:N98)</f>
        <v>0</v>
      </c>
      <c r="O99" s="74">
        <f t="shared" si="52"/>
        <v>0</v>
      </c>
      <c r="P99" s="74">
        <f t="shared" si="52"/>
        <v>0</v>
      </c>
      <c r="Q99" s="74">
        <f t="shared" si="52"/>
        <v>0</v>
      </c>
      <c r="R99" s="74">
        <f t="shared" si="52"/>
        <v>0</v>
      </c>
      <c r="S99" s="74">
        <f t="shared" si="52"/>
        <v>0</v>
      </c>
      <c r="T99" s="190"/>
      <c r="U99" s="189"/>
      <c r="V99" s="189"/>
      <c r="W99" s="189"/>
      <c r="X99" s="189"/>
      <c r="Y99" s="189"/>
      <c r="Z99" s="189"/>
      <c r="AA99" s="189"/>
      <c r="AB99" s="189"/>
      <c r="AC99" s="189"/>
      <c r="AD99" s="189"/>
      <c r="AE99" s="189"/>
      <c r="AF99" s="189"/>
      <c r="AG99" s="189"/>
      <c r="AH99" s="189"/>
      <c r="AI99" s="189"/>
      <c r="AJ99" s="73" t="s">
        <v>38</v>
      </c>
      <c r="AK99" s="74">
        <f t="shared" ref="AK99:AS99" si="53">SUM(AK81:AK98)</f>
        <v>0</v>
      </c>
      <c r="AL99" s="74">
        <f t="shared" si="53"/>
        <v>0</v>
      </c>
      <c r="AM99" s="74">
        <f t="shared" si="53"/>
        <v>0</v>
      </c>
      <c r="AN99" s="74">
        <f t="shared" si="53"/>
        <v>0</v>
      </c>
      <c r="AO99" s="74">
        <f t="shared" si="53"/>
        <v>0</v>
      </c>
      <c r="AP99" s="74">
        <f t="shared" si="53"/>
        <v>0</v>
      </c>
      <c r="AQ99" s="74">
        <f t="shared" si="53"/>
        <v>0</v>
      </c>
      <c r="AR99" s="74">
        <f t="shared" si="53"/>
        <v>0</v>
      </c>
      <c r="AS99" s="74">
        <f t="shared" si="53"/>
        <v>0</v>
      </c>
      <c r="AT99" s="73" t="s">
        <v>38</v>
      </c>
      <c r="AU99" s="74">
        <f t="shared" ref="AU99:BB99" si="54">SUM(AU81:AU98)</f>
        <v>0</v>
      </c>
      <c r="AV99" s="74">
        <f t="shared" si="54"/>
        <v>0</v>
      </c>
      <c r="AW99" s="74">
        <f t="shared" si="54"/>
        <v>0</v>
      </c>
      <c r="AX99" s="74">
        <f t="shared" si="54"/>
        <v>0</v>
      </c>
      <c r="AY99" s="74">
        <f t="shared" si="54"/>
        <v>0</v>
      </c>
      <c r="AZ99" s="74">
        <f t="shared" si="54"/>
        <v>0</v>
      </c>
      <c r="BA99" s="74">
        <f t="shared" si="54"/>
        <v>0</v>
      </c>
      <c r="BB99" s="74">
        <f t="shared" si="54"/>
        <v>0</v>
      </c>
    </row>
    <row r="101" spans="1:54" x14ac:dyDescent="0.25">
      <c r="A101" s="1" t="s">
        <v>147</v>
      </c>
    </row>
    <row r="102" spans="1:54" x14ac:dyDescent="0.25">
      <c r="A102" s="232" t="s">
        <v>0</v>
      </c>
      <c r="B102" s="232"/>
      <c r="C102" s="232"/>
      <c r="D102" s="232"/>
      <c r="E102" s="232"/>
      <c r="F102" s="232"/>
      <c r="G102" s="232"/>
      <c r="H102" s="232"/>
      <c r="I102" s="232"/>
      <c r="J102" s="78" t="s">
        <v>1</v>
      </c>
      <c r="K102" s="79">
        <v>2016</v>
      </c>
      <c r="L102" s="178"/>
      <c r="M102" s="178"/>
      <c r="N102" s="178"/>
      <c r="O102" s="178"/>
      <c r="P102" s="178"/>
      <c r="Q102" s="178"/>
      <c r="R102" s="178"/>
      <c r="S102" s="179"/>
      <c r="T102" s="180"/>
      <c r="U102" s="178"/>
      <c r="V102" s="178"/>
      <c r="W102" s="178"/>
      <c r="X102" s="178"/>
      <c r="Y102" s="178"/>
      <c r="Z102" s="178"/>
      <c r="AA102" s="178"/>
      <c r="AB102" s="178"/>
      <c r="AC102" s="178"/>
      <c r="AD102" s="178"/>
      <c r="AE102" s="178"/>
      <c r="AF102" s="178"/>
      <c r="AG102" s="178"/>
      <c r="AH102" s="178"/>
      <c r="AI102" s="178"/>
      <c r="AJ102" s="180"/>
      <c r="AK102" s="178"/>
      <c r="AL102" s="178"/>
      <c r="AM102" s="178"/>
      <c r="AN102" s="178"/>
      <c r="AO102" s="178"/>
      <c r="AP102" s="178"/>
      <c r="AQ102" s="178"/>
      <c r="AR102" s="178"/>
      <c r="AS102" s="178"/>
      <c r="AT102" s="180"/>
      <c r="AU102" s="180"/>
      <c r="AV102" s="180"/>
      <c r="AW102" s="180"/>
      <c r="AX102" s="180"/>
      <c r="AY102" s="180"/>
      <c r="AZ102" s="180"/>
      <c r="BA102" s="180"/>
      <c r="BB102" s="180"/>
    </row>
    <row r="103" spans="1:54" x14ac:dyDescent="0.25">
      <c r="A103" s="227" t="s">
        <v>147</v>
      </c>
      <c r="B103" s="228"/>
      <c r="C103" s="228"/>
      <c r="D103" s="228"/>
      <c r="E103" s="228"/>
      <c r="F103" s="228"/>
      <c r="G103" s="228"/>
      <c r="H103" s="228"/>
      <c r="I103" s="228"/>
      <c r="J103" s="231"/>
      <c r="K103" s="227" t="str">
        <f>A103</f>
        <v>LEITE</v>
      </c>
      <c r="L103" s="233"/>
      <c r="M103" s="233"/>
      <c r="N103" s="233"/>
      <c r="O103" s="233"/>
      <c r="P103" s="233"/>
      <c r="Q103" s="233"/>
      <c r="R103" s="233"/>
      <c r="S103" s="234"/>
      <c r="T103" s="229" t="str">
        <f>K103</f>
        <v>LEITE</v>
      </c>
      <c r="U103" s="230"/>
      <c r="V103" s="230"/>
      <c r="W103" s="230"/>
      <c r="X103" s="230"/>
      <c r="Y103" s="230"/>
      <c r="Z103" s="230"/>
      <c r="AA103" s="230"/>
      <c r="AB103" s="229" t="str">
        <f>T103</f>
        <v>LEITE</v>
      </c>
      <c r="AC103" s="230"/>
      <c r="AD103" s="230"/>
      <c r="AE103" s="230"/>
      <c r="AF103" s="230"/>
      <c r="AG103" s="230"/>
      <c r="AH103" s="230"/>
      <c r="AI103" s="235"/>
      <c r="AJ103" s="229" t="str">
        <f>AB103</f>
        <v>LEITE</v>
      </c>
      <c r="AK103" s="230"/>
      <c r="AL103" s="230"/>
      <c r="AM103" s="230"/>
      <c r="AN103" s="230"/>
      <c r="AO103" s="230"/>
      <c r="AP103" s="230"/>
      <c r="AQ103" s="230"/>
      <c r="AR103" s="230"/>
      <c r="AS103" s="230"/>
      <c r="AT103" s="229" t="str">
        <f>AJ103</f>
        <v>LEITE</v>
      </c>
      <c r="AU103" s="230"/>
      <c r="AV103" s="230"/>
      <c r="AW103" s="230"/>
      <c r="AX103" s="230"/>
      <c r="AY103" s="230"/>
      <c r="AZ103" s="230"/>
      <c r="BA103" s="230"/>
      <c r="BB103" s="230"/>
    </row>
    <row r="104" spans="1:54" x14ac:dyDescent="0.25">
      <c r="A104" s="191" t="s">
        <v>2</v>
      </c>
      <c r="B104" s="60" t="s">
        <v>3</v>
      </c>
      <c r="C104" s="214" t="s">
        <v>4</v>
      </c>
      <c r="D104" s="215"/>
      <c r="E104" s="215"/>
      <c r="F104" s="215"/>
      <c r="G104" s="215"/>
      <c r="H104" s="215"/>
      <c r="I104" s="215"/>
      <c r="J104" s="216"/>
      <c r="K104" s="191" t="s">
        <v>2</v>
      </c>
      <c r="L104" s="214" t="s">
        <v>5</v>
      </c>
      <c r="M104" s="215"/>
      <c r="N104" s="215"/>
      <c r="O104" s="215"/>
      <c r="P104" s="215"/>
      <c r="Q104" s="215"/>
      <c r="R104" s="215"/>
      <c r="S104" s="216"/>
      <c r="T104" s="191" t="s">
        <v>2</v>
      </c>
      <c r="U104" s="214" t="s">
        <v>6</v>
      </c>
      <c r="V104" s="215"/>
      <c r="W104" s="215"/>
      <c r="X104" s="215"/>
      <c r="Y104" s="215"/>
      <c r="Z104" s="215"/>
      <c r="AA104" s="216"/>
      <c r="AB104" s="191" t="s">
        <v>2</v>
      </c>
      <c r="AC104" s="214" t="s">
        <v>7</v>
      </c>
      <c r="AD104" s="215"/>
      <c r="AE104" s="215"/>
      <c r="AF104" s="215"/>
      <c r="AG104" s="215"/>
      <c r="AH104" s="215"/>
      <c r="AI104" s="216"/>
      <c r="AJ104" s="191" t="s">
        <v>2</v>
      </c>
      <c r="AK104" s="214" t="s">
        <v>8</v>
      </c>
      <c r="AL104" s="215"/>
      <c r="AM104" s="215"/>
      <c r="AN104" s="215"/>
      <c r="AO104" s="215"/>
      <c r="AP104" s="215"/>
      <c r="AQ104" s="215"/>
      <c r="AR104" s="216"/>
      <c r="AS104" s="75" t="s">
        <v>9</v>
      </c>
      <c r="AT104" s="191" t="s">
        <v>2</v>
      </c>
      <c r="AU104" s="214" t="s">
        <v>10</v>
      </c>
      <c r="AV104" s="215"/>
      <c r="AW104" s="215"/>
      <c r="AX104" s="215"/>
      <c r="AY104" s="215"/>
      <c r="AZ104" s="215"/>
      <c r="BA104" s="215"/>
      <c r="BB104" s="216"/>
    </row>
    <row r="105" spans="1:54" x14ac:dyDescent="0.25">
      <c r="A105" s="181"/>
      <c r="B105" s="182" t="s">
        <v>11</v>
      </c>
      <c r="C105" s="183" t="s">
        <v>12</v>
      </c>
      <c r="D105" s="183" t="s">
        <v>13</v>
      </c>
      <c r="E105" s="183" t="s">
        <v>14</v>
      </c>
      <c r="F105" s="183" t="s">
        <v>15</v>
      </c>
      <c r="G105" s="184" t="s">
        <v>16</v>
      </c>
      <c r="H105" s="183" t="s">
        <v>17</v>
      </c>
      <c r="I105" s="183" t="s">
        <v>18</v>
      </c>
      <c r="J105" s="185" t="s">
        <v>19</v>
      </c>
      <c r="K105" s="181"/>
      <c r="L105" s="183" t="s">
        <v>12</v>
      </c>
      <c r="M105" s="183" t="s">
        <v>13</v>
      </c>
      <c r="N105" s="183" t="s">
        <v>14</v>
      </c>
      <c r="O105" s="183" t="s">
        <v>15</v>
      </c>
      <c r="P105" s="184" t="s">
        <v>16</v>
      </c>
      <c r="Q105" s="183" t="s">
        <v>17</v>
      </c>
      <c r="R105" s="183" t="s">
        <v>18</v>
      </c>
      <c r="S105" s="182" t="s">
        <v>19</v>
      </c>
      <c r="T105" s="181"/>
      <c r="U105" s="183" t="s">
        <v>12</v>
      </c>
      <c r="V105" s="183" t="s">
        <v>13</v>
      </c>
      <c r="W105" s="183" t="s">
        <v>14</v>
      </c>
      <c r="X105" s="183" t="s">
        <v>15</v>
      </c>
      <c r="Y105" s="184" t="s">
        <v>16</v>
      </c>
      <c r="Z105" s="183" t="s">
        <v>17</v>
      </c>
      <c r="AA105" s="183" t="s">
        <v>18</v>
      </c>
      <c r="AB105" s="181"/>
      <c r="AC105" s="183" t="s">
        <v>12</v>
      </c>
      <c r="AD105" s="183" t="s">
        <v>13</v>
      </c>
      <c r="AE105" s="183" t="s">
        <v>14</v>
      </c>
      <c r="AF105" s="183" t="s">
        <v>15</v>
      </c>
      <c r="AG105" s="184" t="s">
        <v>16</v>
      </c>
      <c r="AH105" s="183" t="s">
        <v>17</v>
      </c>
      <c r="AI105" s="185" t="s">
        <v>18</v>
      </c>
      <c r="AJ105" s="181"/>
      <c r="AK105" s="183" t="s">
        <v>12</v>
      </c>
      <c r="AL105" s="183" t="s">
        <v>13</v>
      </c>
      <c r="AM105" s="183" t="s">
        <v>14</v>
      </c>
      <c r="AN105" s="183" t="s">
        <v>15</v>
      </c>
      <c r="AO105" s="184" t="s">
        <v>16</v>
      </c>
      <c r="AP105" s="183" t="s">
        <v>17</v>
      </c>
      <c r="AQ105" s="183" t="s">
        <v>18</v>
      </c>
      <c r="AR105" s="76" t="s">
        <v>19</v>
      </c>
      <c r="AS105" s="76" t="s">
        <v>11</v>
      </c>
      <c r="AT105" s="181"/>
      <c r="AU105" s="183" t="s">
        <v>12</v>
      </c>
      <c r="AV105" s="183" t="s">
        <v>13</v>
      </c>
      <c r="AW105" s="183" t="s">
        <v>14</v>
      </c>
      <c r="AX105" s="183" t="s">
        <v>15</v>
      </c>
      <c r="AY105" s="184" t="s">
        <v>16</v>
      </c>
      <c r="AZ105" s="183" t="s">
        <v>17</v>
      </c>
      <c r="BA105" s="183" t="s">
        <v>18</v>
      </c>
      <c r="BB105" s="76" t="s">
        <v>19</v>
      </c>
    </row>
    <row r="106" spans="1:54" x14ac:dyDescent="0.25">
      <c r="A106" s="181" t="s">
        <v>20</v>
      </c>
      <c r="B106" s="205"/>
      <c r="C106" s="80">
        <v>0</v>
      </c>
      <c r="D106" s="80">
        <v>0</v>
      </c>
      <c r="E106" s="80">
        <v>0</v>
      </c>
      <c r="F106" s="80">
        <v>0</v>
      </c>
      <c r="G106" s="80">
        <v>0</v>
      </c>
      <c r="H106" s="80">
        <v>0</v>
      </c>
      <c r="I106" s="80">
        <v>0</v>
      </c>
      <c r="J106" s="81">
        <f t="shared" ref="J106:J123" si="55">SUM(C106:I106)</f>
        <v>0</v>
      </c>
      <c r="K106" s="181" t="s">
        <v>20</v>
      </c>
      <c r="L106" s="186">
        <f t="shared" ref="L106:R123" si="56">C106*$B106</f>
        <v>0</v>
      </c>
      <c r="M106" s="186">
        <f t="shared" si="56"/>
        <v>0</v>
      </c>
      <c r="N106" s="186">
        <f t="shared" si="56"/>
        <v>0</v>
      </c>
      <c r="O106" s="186">
        <f t="shared" si="56"/>
        <v>0</v>
      </c>
      <c r="P106" s="186">
        <f t="shared" si="56"/>
        <v>0</v>
      </c>
      <c r="Q106" s="186">
        <f t="shared" si="56"/>
        <v>0</v>
      </c>
      <c r="R106" s="186">
        <f t="shared" si="56"/>
        <v>0</v>
      </c>
      <c r="S106" s="74">
        <f t="shared" ref="S106:S119" si="57">SUM(L106:R106)</f>
        <v>0</v>
      </c>
      <c r="T106" s="181" t="s">
        <v>20</v>
      </c>
      <c r="U106" s="80">
        <v>0</v>
      </c>
      <c r="V106" s="80">
        <v>0</v>
      </c>
      <c r="W106" s="80">
        <v>0</v>
      </c>
      <c r="X106" s="80">
        <v>0</v>
      </c>
      <c r="Y106" s="80">
        <v>0</v>
      </c>
      <c r="Z106" s="80">
        <v>0</v>
      </c>
      <c r="AA106" s="80">
        <v>0</v>
      </c>
      <c r="AB106" s="181" t="s">
        <v>20</v>
      </c>
      <c r="AC106" s="80">
        <v>0</v>
      </c>
      <c r="AD106" s="80">
        <v>0</v>
      </c>
      <c r="AE106" s="80">
        <v>0</v>
      </c>
      <c r="AF106" s="80">
        <v>0</v>
      </c>
      <c r="AG106" s="80">
        <v>0</v>
      </c>
      <c r="AH106" s="80">
        <v>0</v>
      </c>
      <c r="AI106" s="80">
        <v>0</v>
      </c>
      <c r="AJ106" s="181" t="s">
        <v>20</v>
      </c>
      <c r="AK106" s="186">
        <f t="shared" ref="AK106:AQ123" si="58">IFERROR(U106*L106,0)</f>
        <v>0</v>
      </c>
      <c r="AL106" s="186">
        <f t="shared" si="58"/>
        <v>0</v>
      </c>
      <c r="AM106" s="186">
        <f t="shared" si="58"/>
        <v>0</v>
      </c>
      <c r="AN106" s="186">
        <f t="shared" si="58"/>
        <v>0</v>
      </c>
      <c r="AO106" s="186">
        <f t="shared" si="58"/>
        <v>0</v>
      </c>
      <c r="AP106" s="186">
        <f t="shared" si="58"/>
        <v>0</v>
      </c>
      <c r="AQ106" s="186">
        <f t="shared" si="58"/>
        <v>0</v>
      </c>
      <c r="AR106" s="74">
        <f t="shared" ref="AR106" si="59">SUM(AK106:AQ106)</f>
        <v>0</v>
      </c>
      <c r="AS106" s="74">
        <f t="shared" ref="AS106:AS123" si="60">S106-AR106</f>
        <v>0</v>
      </c>
      <c r="AT106" s="181" t="s">
        <v>20</v>
      </c>
      <c r="AU106" s="186">
        <f t="shared" ref="AU106:BA121" si="61">IFERROR(L106*(1-U106/(AC106)),0)</f>
        <v>0</v>
      </c>
      <c r="AV106" s="186">
        <f t="shared" si="61"/>
        <v>0</v>
      </c>
      <c r="AW106" s="186">
        <f t="shared" si="61"/>
        <v>0</v>
      </c>
      <c r="AX106" s="186">
        <f t="shared" si="61"/>
        <v>0</v>
      </c>
      <c r="AY106" s="186">
        <f t="shared" si="61"/>
        <v>0</v>
      </c>
      <c r="AZ106" s="186">
        <f t="shared" si="61"/>
        <v>0</v>
      </c>
      <c r="BA106" s="186">
        <f t="shared" si="61"/>
        <v>0</v>
      </c>
      <c r="BB106" s="74">
        <f t="shared" ref="BB106:BB123" si="62">SUM(AU106:BA106)</f>
        <v>0</v>
      </c>
    </row>
    <row r="107" spans="1:54" x14ac:dyDescent="0.25">
      <c r="A107" s="181" t="s">
        <v>21</v>
      </c>
      <c r="B107" s="205"/>
      <c r="C107" s="80">
        <v>0</v>
      </c>
      <c r="D107" s="80">
        <v>0</v>
      </c>
      <c r="E107" s="80">
        <v>0</v>
      </c>
      <c r="F107" s="80">
        <v>0</v>
      </c>
      <c r="G107" s="80">
        <v>0</v>
      </c>
      <c r="H107" s="80">
        <v>0</v>
      </c>
      <c r="I107" s="80">
        <v>0</v>
      </c>
      <c r="J107" s="81">
        <f t="shared" si="55"/>
        <v>0</v>
      </c>
      <c r="K107" s="181" t="s">
        <v>21</v>
      </c>
      <c r="L107" s="186">
        <f t="shared" si="56"/>
        <v>0</v>
      </c>
      <c r="M107" s="186">
        <f t="shared" si="56"/>
        <v>0</v>
      </c>
      <c r="N107" s="186">
        <f t="shared" si="56"/>
        <v>0</v>
      </c>
      <c r="O107" s="186">
        <f t="shared" si="56"/>
        <v>0</v>
      </c>
      <c r="P107" s="186">
        <f t="shared" si="56"/>
        <v>0</v>
      </c>
      <c r="Q107" s="186">
        <f t="shared" si="56"/>
        <v>0</v>
      </c>
      <c r="R107" s="186">
        <f t="shared" si="56"/>
        <v>0</v>
      </c>
      <c r="S107" s="74">
        <f t="shared" si="57"/>
        <v>0</v>
      </c>
      <c r="T107" s="181" t="s">
        <v>21</v>
      </c>
      <c r="U107" s="80">
        <v>0</v>
      </c>
      <c r="V107" s="80">
        <v>0</v>
      </c>
      <c r="W107" s="80">
        <v>0</v>
      </c>
      <c r="X107" s="80">
        <v>0</v>
      </c>
      <c r="Y107" s="80">
        <v>0</v>
      </c>
      <c r="Z107" s="80">
        <v>0</v>
      </c>
      <c r="AA107" s="80">
        <v>0</v>
      </c>
      <c r="AB107" s="181" t="s">
        <v>21</v>
      </c>
      <c r="AC107" s="80">
        <v>0</v>
      </c>
      <c r="AD107" s="80">
        <v>0</v>
      </c>
      <c r="AE107" s="80">
        <v>0</v>
      </c>
      <c r="AF107" s="80">
        <v>0</v>
      </c>
      <c r="AG107" s="80">
        <v>0</v>
      </c>
      <c r="AH107" s="80">
        <v>0</v>
      </c>
      <c r="AI107" s="80">
        <v>0</v>
      </c>
      <c r="AJ107" s="181" t="s">
        <v>21</v>
      </c>
      <c r="AK107" s="186">
        <f t="shared" si="58"/>
        <v>0</v>
      </c>
      <c r="AL107" s="186">
        <f t="shared" si="58"/>
        <v>0</v>
      </c>
      <c r="AM107" s="186">
        <f t="shared" si="58"/>
        <v>0</v>
      </c>
      <c r="AN107" s="186">
        <f t="shared" si="58"/>
        <v>0</v>
      </c>
      <c r="AO107" s="186">
        <f t="shared" si="58"/>
        <v>0</v>
      </c>
      <c r="AP107" s="186">
        <f t="shared" si="58"/>
        <v>0</v>
      </c>
      <c r="AQ107" s="186">
        <f t="shared" si="58"/>
        <v>0</v>
      </c>
      <c r="AR107" s="74">
        <f t="shared" ref="AR107:AR123" si="63">SUM(AK107:AQ107)</f>
        <v>0</v>
      </c>
      <c r="AS107" s="74">
        <f t="shared" si="60"/>
        <v>0</v>
      </c>
      <c r="AT107" s="181" t="s">
        <v>21</v>
      </c>
      <c r="AU107" s="186">
        <f t="shared" si="61"/>
        <v>0</v>
      </c>
      <c r="AV107" s="186">
        <f t="shared" si="61"/>
        <v>0</v>
      </c>
      <c r="AW107" s="186">
        <f t="shared" si="61"/>
        <v>0</v>
      </c>
      <c r="AX107" s="186">
        <f t="shared" si="61"/>
        <v>0</v>
      </c>
      <c r="AY107" s="186">
        <f t="shared" si="61"/>
        <v>0</v>
      </c>
      <c r="AZ107" s="186">
        <f t="shared" si="61"/>
        <v>0</v>
      </c>
      <c r="BA107" s="186">
        <f t="shared" si="61"/>
        <v>0</v>
      </c>
      <c r="BB107" s="74">
        <f t="shared" si="62"/>
        <v>0</v>
      </c>
    </row>
    <row r="108" spans="1:54" x14ac:dyDescent="0.25">
      <c r="A108" s="181" t="s">
        <v>22</v>
      </c>
      <c r="B108" s="205"/>
      <c r="C108" s="80">
        <v>0</v>
      </c>
      <c r="D108" s="80">
        <v>0</v>
      </c>
      <c r="E108" s="80">
        <v>0</v>
      </c>
      <c r="F108" s="80">
        <v>0</v>
      </c>
      <c r="G108" s="80">
        <v>0</v>
      </c>
      <c r="H108" s="80">
        <v>0</v>
      </c>
      <c r="I108" s="80">
        <v>0</v>
      </c>
      <c r="J108" s="81">
        <f t="shared" si="55"/>
        <v>0</v>
      </c>
      <c r="K108" s="181" t="s">
        <v>22</v>
      </c>
      <c r="L108" s="186">
        <f t="shared" si="56"/>
        <v>0</v>
      </c>
      <c r="M108" s="186">
        <f t="shared" si="56"/>
        <v>0</v>
      </c>
      <c r="N108" s="186">
        <f t="shared" si="56"/>
        <v>0</v>
      </c>
      <c r="O108" s="186">
        <f t="shared" si="56"/>
        <v>0</v>
      </c>
      <c r="P108" s="186">
        <f t="shared" si="56"/>
        <v>0</v>
      </c>
      <c r="Q108" s="186">
        <f t="shared" si="56"/>
        <v>0</v>
      </c>
      <c r="R108" s="186">
        <f t="shared" si="56"/>
        <v>0</v>
      </c>
      <c r="S108" s="74">
        <f t="shared" si="57"/>
        <v>0</v>
      </c>
      <c r="T108" s="181" t="s">
        <v>22</v>
      </c>
      <c r="U108" s="80">
        <v>0</v>
      </c>
      <c r="V108" s="80">
        <v>0</v>
      </c>
      <c r="W108" s="80">
        <v>0</v>
      </c>
      <c r="X108" s="80">
        <v>0</v>
      </c>
      <c r="Y108" s="80">
        <v>0</v>
      </c>
      <c r="Z108" s="80">
        <v>0</v>
      </c>
      <c r="AA108" s="80">
        <v>0</v>
      </c>
      <c r="AB108" s="181" t="s">
        <v>22</v>
      </c>
      <c r="AC108" s="80">
        <v>0</v>
      </c>
      <c r="AD108" s="80">
        <v>0</v>
      </c>
      <c r="AE108" s="80">
        <v>0</v>
      </c>
      <c r="AF108" s="80">
        <v>0</v>
      </c>
      <c r="AG108" s="80">
        <v>0</v>
      </c>
      <c r="AH108" s="80">
        <v>0</v>
      </c>
      <c r="AI108" s="80">
        <v>0</v>
      </c>
      <c r="AJ108" s="181" t="s">
        <v>22</v>
      </c>
      <c r="AK108" s="186">
        <f t="shared" si="58"/>
        <v>0</v>
      </c>
      <c r="AL108" s="186">
        <f t="shared" si="58"/>
        <v>0</v>
      </c>
      <c r="AM108" s="186">
        <f t="shared" si="58"/>
        <v>0</v>
      </c>
      <c r="AN108" s="186">
        <f t="shared" si="58"/>
        <v>0</v>
      </c>
      <c r="AO108" s="186">
        <f t="shared" si="58"/>
        <v>0</v>
      </c>
      <c r="AP108" s="186">
        <f t="shared" si="58"/>
        <v>0</v>
      </c>
      <c r="AQ108" s="186">
        <f t="shared" si="58"/>
        <v>0</v>
      </c>
      <c r="AR108" s="74">
        <f t="shared" si="63"/>
        <v>0</v>
      </c>
      <c r="AS108" s="74">
        <f t="shared" si="60"/>
        <v>0</v>
      </c>
      <c r="AT108" s="181" t="s">
        <v>22</v>
      </c>
      <c r="AU108" s="186">
        <f t="shared" si="61"/>
        <v>0</v>
      </c>
      <c r="AV108" s="186">
        <f t="shared" si="61"/>
        <v>0</v>
      </c>
      <c r="AW108" s="186">
        <f t="shared" si="61"/>
        <v>0</v>
      </c>
      <c r="AX108" s="186">
        <f t="shared" si="61"/>
        <v>0</v>
      </c>
      <c r="AY108" s="186">
        <f t="shared" si="61"/>
        <v>0</v>
      </c>
      <c r="AZ108" s="186">
        <f t="shared" si="61"/>
        <v>0</v>
      </c>
      <c r="BA108" s="186">
        <f t="shared" si="61"/>
        <v>0</v>
      </c>
      <c r="BB108" s="74">
        <f t="shared" si="62"/>
        <v>0</v>
      </c>
    </row>
    <row r="109" spans="1:54" x14ac:dyDescent="0.25">
      <c r="A109" s="181" t="s">
        <v>23</v>
      </c>
      <c r="B109" s="205"/>
      <c r="C109" s="80">
        <v>0</v>
      </c>
      <c r="D109" s="80">
        <v>1</v>
      </c>
      <c r="E109" s="80">
        <v>0</v>
      </c>
      <c r="F109" s="80">
        <v>0</v>
      </c>
      <c r="G109" s="80">
        <v>0</v>
      </c>
      <c r="H109" s="80">
        <v>0</v>
      </c>
      <c r="I109" s="80">
        <v>0</v>
      </c>
      <c r="J109" s="81">
        <f t="shared" si="55"/>
        <v>1</v>
      </c>
      <c r="K109" s="181" t="s">
        <v>23</v>
      </c>
      <c r="L109" s="186">
        <f t="shared" si="56"/>
        <v>0</v>
      </c>
      <c r="M109" s="186">
        <f t="shared" si="56"/>
        <v>0</v>
      </c>
      <c r="N109" s="186">
        <f t="shared" si="56"/>
        <v>0</v>
      </c>
      <c r="O109" s="186">
        <f t="shared" si="56"/>
        <v>0</v>
      </c>
      <c r="P109" s="186">
        <f t="shared" si="56"/>
        <v>0</v>
      </c>
      <c r="Q109" s="186">
        <f t="shared" si="56"/>
        <v>0</v>
      </c>
      <c r="R109" s="186">
        <f t="shared" si="56"/>
        <v>0</v>
      </c>
      <c r="S109" s="74">
        <f t="shared" si="57"/>
        <v>0</v>
      </c>
      <c r="T109" s="181" t="s">
        <v>23</v>
      </c>
      <c r="U109" s="80">
        <v>0</v>
      </c>
      <c r="V109" s="80">
        <v>0.77</v>
      </c>
      <c r="W109" s="80">
        <v>0</v>
      </c>
      <c r="X109" s="80">
        <v>0</v>
      </c>
      <c r="Y109" s="80">
        <v>0</v>
      </c>
      <c r="Z109" s="80">
        <v>0</v>
      </c>
      <c r="AA109" s="80">
        <v>0</v>
      </c>
      <c r="AB109" s="181" t="s">
        <v>23</v>
      </c>
      <c r="AC109" s="80">
        <v>0</v>
      </c>
      <c r="AD109" s="80">
        <v>0.90300000000000002</v>
      </c>
      <c r="AE109" s="80">
        <v>0</v>
      </c>
      <c r="AF109" s="80">
        <v>0</v>
      </c>
      <c r="AG109" s="80">
        <v>0</v>
      </c>
      <c r="AH109" s="80">
        <v>0</v>
      </c>
      <c r="AI109" s="80">
        <v>0</v>
      </c>
      <c r="AJ109" s="181" t="s">
        <v>23</v>
      </c>
      <c r="AK109" s="186">
        <f t="shared" si="58"/>
        <v>0</v>
      </c>
      <c r="AL109" s="186">
        <f t="shared" si="58"/>
        <v>0</v>
      </c>
      <c r="AM109" s="186">
        <f t="shared" si="58"/>
        <v>0</v>
      </c>
      <c r="AN109" s="186">
        <f t="shared" si="58"/>
        <v>0</v>
      </c>
      <c r="AO109" s="186">
        <f t="shared" si="58"/>
        <v>0</v>
      </c>
      <c r="AP109" s="186">
        <f t="shared" si="58"/>
        <v>0</v>
      </c>
      <c r="AQ109" s="186">
        <f t="shared" si="58"/>
        <v>0</v>
      </c>
      <c r="AR109" s="74">
        <f t="shared" si="63"/>
        <v>0</v>
      </c>
      <c r="AS109" s="74">
        <f t="shared" si="60"/>
        <v>0</v>
      </c>
      <c r="AT109" s="181" t="s">
        <v>23</v>
      </c>
      <c r="AU109" s="186">
        <f t="shared" si="61"/>
        <v>0</v>
      </c>
      <c r="AV109" s="186">
        <f t="shared" si="61"/>
        <v>0</v>
      </c>
      <c r="AW109" s="186">
        <f t="shared" si="61"/>
        <v>0</v>
      </c>
      <c r="AX109" s="186">
        <f t="shared" si="61"/>
        <v>0</v>
      </c>
      <c r="AY109" s="186">
        <f t="shared" si="61"/>
        <v>0</v>
      </c>
      <c r="AZ109" s="186">
        <f t="shared" si="61"/>
        <v>0</v>
      </c>
      <c r="BA109" s="186">
        <f t="shared" si="61"/>
        <v>0</v>
      </c>
      <c r="BB109" s="74">
        <f t="shared" si="62"/>
        <v>0</v>
      </c>
    </row>
    <row r="110" spans="1:54" x14ac:dyDescent="0.25">
      <c r="A110" s="187" t="s">
        <v>24</v>
      </c>
      <c r="B110" s="205"/>
      <c r="C110" s="80">
        <v>0</v>
      </c>
      <c r="D110" s="80">
        <v>0</v>
      </c>
      <c r="E110" s="80">
        <v>0</v>
      </c>
      <c r="F110" s="80">
        <v>0</v>
      </c>
      <c r="G110" s="80">
        <v>0</v>
      </c>
      <c r="H110" s="80">
        <v>0</v>
      </c>
      <c r="I110" s="80">
        <v>0</v>
      </c>
      <c r="J110" s="81">
        <f t="shared" si="55"/>
        <v>0</v>
      </c>
      <c r="K110" s="187" t="s">
        <v>24</v>
      </c>
      <c r="L110" s="186">
        <f t="shared" si="56"/>
        <v>0</v>
      </c>
      <c r="M110" s="186">
        <f t="shared" si="56"/>
        <v>0</v>
      </c>
      <c r="N110" s="186">
        <f t="shared" si="56"/>
        <v>0</v>
      </c>
      <c r="O110" s="186">
        <f t="shared" si="56"/>
        <v>0</v>
      </c>
      <c r="P110" s="186">
        <f t="shared" si="56"/>
        <v>0</v>
      </c>
      <c r="Q110" s="186">
        <f t="shared" si="56"/>
        <v>0</v>
      </c>
      <c r="R110" s="186">
        <f t="shared" si="56"/>
        <v>0</v>
      </c>
      <c r="S110" s="74">
        <f t="shared" si="57"/>
        <v>0</v>
      </c>
      <c r="T110" s="187" t="s">
        <v>24</v>
      </c>
      <c r="U110" s="80">
        <v>0</v>
      </c>
      <c r="V110" s="80">
        <v>0</v>
      </c>
      <c r="W110" s="80">
        <v>0</v>
      </c>
      <c r="X110" s="80">
        <v>0</v>
      </c>
      <c r="Y110" s="80">
        <v>0</v>
      </c>
      <c r="Z110" s="80">
        <v>0</v>
      </c>
      <c r="AA110" s="80">
        <v>0</v>
      </c>
      <c r="AB110" s="187" t="s">
        <v>24</v>
      </c>
      <c r="AC110" s="80">
        <v>0</v>
      </c>
      <c r="AD110" s="80">
        <v>0</v>
      </c>
      <c r="AE110" s="80">
        <v>0</v>
      </c>
      <c r="AF110" s="80">
        <v>0</v>
      </c>
      <c r="AG110" s="80">
        <v>0</v>
      </c>
      <c r="AH110" s="80">
        <v>0</v>
      </c>
      <c r="AI110" s="80">
        <v>0</v>
      </c>
      <c r="AJ110" s="187" t="s">
        <v>24</v>
      </c>
      <c r="AK110" s="186">
        <f t="shared" si="58"/>
        <v>0</v>
      </c>
      <c r="AL110" s="186">
        <f t="shared" si="58"/>
        <v>0</v>
      </c>
      <c r="AM110" s="186">
        <f t="shared" si="58"/>
        <v>0</v>
      </c>
      <c r="AN110" s="186">
        <f t="shared" si="58"/>
        <v>0</v>
      </c>
      <c r="AO110" s="186">
        <f t="shared" si="58"/>
        <v>0</v>
      </c>
      <c r="AP110" s="186">
        <f t="shared" si="58"/>
        <v>0</v>
      </c>
      <c r="AQ110" s="186">
        <f t="shared" si="58"/>
        <v>0</v>
      </c>
      <c r="AR110" s="74">
        <f t="shared" si="63"/>
        <v>0</v>
      </c>
      <c r="AS110" s="74">
        <f t="shared" si="60"/>
        <v>0</v>
      </c>
      <c r="AT110" s="187" t="s">
        <v>24</v>
      </c>
      <c r="AU110" s="186">
        <f t="shared" si="61"/>
        <v>0</v>
      </c>
      <c r="AV110" s="186">
        <f t="shared" si="61"/>
        <v>0</v>
      </c>
      <c r="AW110" s="186">
        <f t="shared" si="61"/>
        <v>0</v>
      </c>
      <c r="AX110" s="186">
        <f t="shared" si="61"/>
        <v>0</v>
      </c>
      <c r="AY110" s="186">
        <f t="shared" si="61"/>
        <v>0</v>
      </c>
      <c r="AZ110" s="186">
        <f t="shared" si="61"/>
        <v>0</v>
      </c>
      <c r="BA110" s="186">
        <f t="shared" si="61"/>
        <v>0</v>
      </c>
      <c r="BB110" s="74">
        <f t="shared" si="62"/>
        <v>0</v>
      </c>
    </row>
    <row r="111" spans="1:54" x14ac:dyDescent="0.25">
      <c r="A111" s="188" t="s">
        <v>25</v>
      </c>
      <c r="B111" s="205"/>
      <c r="C111" s="80">
        <v>0</v>
      </c>
      <c r="D111" s="80">
        <v>0</v>
      </c>
      <c r="E111" s="80">
        <v>0</v>
      </c>
      <c r="F111" s="80">
        <v>0</v>
      </c>
      <c r="G111" s="80">
        <v>0</v>
      </c>
      <c r="H111" s="80">
        <v>0</v>
      </c>
      <c r="I111" s="80">
        <v>0</v>
      </c>
      <c r="J111" s="81">
        <f t="shared" si="55"/>
        <v>0</v>
      </c>
      <c r="K111" s="188" t="s">
        <v>25</v>
      </c>
      <c r="L111" s="186">
        <f t="shared" si="56"/>
        <v>0</v>
      </c>
      <c r="M111" s="186">
        <f t="shared" si="56"/>
        <v>0</v>
      </c>
      <c r="N111" s="186">
        <f t="shared" si="56"/>
        <v>0</v>
      </c>
      <c r="O111" s="186">
        <f t="shared" si="56"/>
        <v>0</v>
      </c>
      <c r="P111" s="186">
        <f t="shared" si="56"/>
        <v>0</v>
      </c>
      <c r="Q111" s="186">
        <f t="shared" si="56"/>
        <v>0</v>
      </c>
      <c r="R111" s="186">
        <f t="shared" si="56"/>
        <v>0</v>
      </c>
      <c r="S111" s="74">
        <f t="shared" si="57"/>
        <v>0</v>
      </c>
      <c r="T111" s="188" t="s">
        <v>25</v>
      </c>
      <c r="U111" s="80">
        <v>0</v>
      </c>
      <c r="V111" s="80">
        <v>0</v>
      </c>
      <c r="W111" s="80">
        <v>0</v>
      </c>
      <c r="X111" s="80">
        <v>0</v>
      </c>
      <c r="Y111" s="80">
        <v>0</v>
      </c>
      <c r="Z111" s="80">
        <v>0</v>
      </c>
      <c r="AA111" s="80">
        <v>0</v>
      </c>
      <c r="AB111" s="188" t="s">
        <v>25</v>
      </c>
      <c r="AC111" s="80">
        <v>0</v>
      </c>
      <c r="AD111" s="80">
        <v>0</v>
      </c>
      <c r="AE111" s="80">
        <v>0</v>
      </c>
      <c r="AF111" s="80">
        <v>0</v>
      </c>
      <c r="AG111" s="80">
        <v>0</v>
      </c>
      <c r="AH111" s="80">
        <v>0</v>
      </c>
      <c r="AI111" s="80">
        <v>0</v>
      </c>
      <c r="AJ111" s="188" t="s">
        <v>25</v>
      </c>
      <c r="AK111" s="186">
        <f t="shared" si="58"/>
        <v>0</v>
      </c>
      <c r="AL111" s="186">
        <f t="shared" si="58"/>
        <v>0</v>
      </c>
      <c r="AM111" s="186">
        <f t="shared" si="58"/>
        <v>0</v>
      </c>
      <c r="AN111" s="186">
        <f t="shared" si="58"/>
        <v>0</v>
      </c>
      <c r="AO111" s="186">
        <f t="shared" si="58"/>
        <v>0</v>
      </c>
      <c r="AP111" s="186">
        <f t="shared" si="58"/>
        <v>0</v>
      </c>
      <c r="AQ111" s="186">
        <f t="shared" si="58"/>
        <v>0</v>
      </c>
      <c r="AR111" s="74">
        <f t="shared" si="63"/>
        <v>0</v>
      </c>
      <c r="AS111" s="74">
        <f t="shared" si="60"/>
        <v>0</v>
      </c>
      <c r="AT111" s="188" t="s">
        <v>25</v>
      </c>
      <c r="AU111" s="186">
        <f t="shared" si="61"/>
        <v>0</v>
      </c>
      <c r="AV111" s="186">
        <f t="shared" si="61"/>
        <v>0</v>
      </c>
      <c r="AW111" s="186">
        <f t="shared" si="61"/>
        <v>0</v>
      </c>
      <c r="AX111" s="186">
        <f t="shared" si="61"/>
        <v>0</v>
      </c>
      <c r="AY111" s="186">
        <f t="shared" si="61"/>
        <v>0</v>
      </c>
      <c r="AZ111" s="186">
        <f t="shared" si="61"/>
        <v>0</v>
      </c>
      <c r="BA111" s="186">
        <f t="shared" si="61"/>
        <v>0</v>
      </c>
      <c r="BB111" s="74">
        <f t="shared" si="62"/>
        <v>0</v>
      </c>
    </row>
    <row r="112" spans="1:54" x14ac:dyDescent="0.25">
      <c r="A112" s="181" t="s">
        <v>26</v>
      </c>
      <c r="B112" s="205"/>
      <c r="C112" s="80">
        <v>0</v>
      </c>
      <c r="D112" s="80">
        <v>0</v>
      </c>
      <c r="E112" s="80">
        <v>0</v>
      </c>
      <c r="F112" s="80">
        <v>0</v>
      </c>
      <c r="G112" s="80">
        <v>0</v>
      </c>
      <c r="H112" s="80">
        <v>0</v>
      </c>
      <c r="I112" s="80">
        <v>0</v>
      </c>
      <c r="J112" s="81">
        <f t="shared" si="55"/>
        <v>0</v>
      </c>
      <c r="K112" s="181" t="s">
        <v>26</v>
      </c>
      <c r="L112" s="186">
        <f t="shared" si="56"/>
        <v>0</v>
      </c>
      <c r="M112" s="186">
        <f t="shared" si="56"/>
        <v>0</v>
      </c>
      <c r="N112" s="186">
        <f t="shared" si="56"/>
        <v>0</v>
      </c>
      <c r="O112" s="186">
        <f t="shared" si="56"/>
        <v>0</v>
      </c>
      <c r="P112" s="186">
        <f t="shared" si="56"/>
        <v>0</v>
      </c>
      <c r="Q112" s="186">
        <f t="shared" si="56"/>
        <v>0</v>
      </c>
      <c r="R112" s="186">
        <f t="shared" si="56"/>
        <v>0</v>
      </c>
      <c r="S112" s="74">
        <f t="shared" si="57"/>
        <v>0</v>
      </c>
      <c r="T112" s="181" t="s">
        <v>26</v>
      </c>
      <c r="U112" s="80">
        <v>0</v>
      </c>
      <c r="V112" s="80">
        <v>0</v>
      </c>
      <c r="W112" s="80">
        <v>0</v>
      </c>
      <c r="X112" s="80">
        <v>0</v>
      </c>
      <c r="Y112" s="80">
        <v>0</v>
      </c>
      <c r="Z112" s="80">
        <v>0</v>
      </c>
      <c r="AA112" s="80">
        <v>0</v>
      </c>
      <c r="AB112" s="181" t="s">
        <v>26</v>
      </c>
      <c r="AC112" s="80">
        <v>0</v>
      </c>
      <c r="AD112" s="80">
        <v>0</v>
      </c>
      <c r="AE112" s="80">
        <v>0</v>
      </c>
      <c r="AF112" s="80">
        <v>0</v>
      </c>
      <c r="AG112" s="80">
        <v>0</v>
      </c>
      <c r="AH112" s="80">
        <v>0</v>
      </c>
      <c r="AI112" s="80">
        <v>0</v>
      </c>
      <c r="AJ112" s="181" t="s">
        <v>26</v>
      </c>
      <c r="AK112" s="186">
        <f t="shared" si="58"/>
        <v>0</v>
      </c>
      <c r="AL112" s="186">
        <f t="shared" si="58"/>
        <v>0</v>
      </c>
      <c r="AM112" s="186">
        <f t="shared" si="58"/>
        <v>0</v>
      </c>
      <c r="AN112" s="186">
        <f t="shared" si="58"/>
        <v>0</v>
      </c>
      <c r="AO112" s="186">
        <f t="shared" si="58"/>
        <v>0</v>
      </c>
      <c r="AP112" s="186">
        <f t="shared" si="58"/>
        <v>0</v>
      </c>
      <c r="AQ112" s="186">
        <f t="shared" si="58"/>
        <v>0</v>
      </c>
      <c r="AR112" s="74">
        <f t="shared" si="63"/>
        <v>0</v>
      </c>
      <c r="AS112" s="74">
        <f t="shared" si="60"/>
        <v>0</v>
      </c>
      <c r="AT112" s="181" t="s">
        <v>26</v>
      </c>
      <c r="AU112" s="186">
        <f t="shared" si="61"/>
        <v>0</v>
      </c>
      <c r="AV112" s="186">
        <f t="shared" si="61"/>
        <v>0</v>
      </c>
      <c r="AW112" s="186">
        <f t="shared" si="61"/>
        <v>0</v>
      </c>
      <c r="AX112" s="186">
        <f t="shared" si="61"/>
        <v>0</v>
      </c>
      <c r="AY112" s="186">
        <f t="shared" si="61"/>
        <v>0</v>
      </c>
      <c r="AZ112" s="186">
        <f t="shared" si="61"/>
        <v>0</v>
      </c>
      <c r="BA112" s="186">
        <f t="shared" si="61"/>
        <v>0</v>
      </c>
      <c r="BB112" s="74">
        <f t="shared" si="62"/>
        <v>0</v>
      </c>
    </row>
    <row r="113" spans="1:54" x14ac:dyDescent="0.25">
      <c r="A113" s="181" t="s">
        <v>27</v>
      </c>
      <c r="B113" s="205"/>
      <c r="C113" s="80">
        <v>0</v>
      </c>
      <c r="D113" s="80">
        <v>1</v>
      </c>
      <c r="E113" s="80">
        <v>0</v>
      </c>
      <c r="F113" s="80">
        <v>0</v>
      </c>
      <c r="G113" s="80">
        <v>0</v>
      </c>
      <c r="H113" s="80">
        <v>0</v>
      </c>
      <c r="I113" s="80">
        <v>0</v>
      </c>
      <c r="J113" s="81">
        <f t="shared" si="55"/>
        <v>1</v>
      </c>
      <c r="K113" s="181" t="s">
        <v>27</v>
      </c>
      <c r="L113" s="186">
        <f t="shared" si="56"/>
        <v>0</v>
      </c>
      <c r="M113" s="186">
        <f t="shared" si="56"/>
        <v>0</v>
      </c>
      <c r="N113" s="186">
        <f t="shared" si="56"/>
        <v>0</v>
      </c>
      <c r="O113" s="186">
        <f t="shared" si="56"/>
        <v>0</v>
      </c>
      <c r="P113" s="186">
        <f t="shared" si="56"/>
        <v>0</v>
      </c>
      <c r="Q113" s="186">
        <f t="shared" si="56"/>
        <v>0</v>
      </c>
      <c r="R113" s="186">
        <f t="shared" si="56"/>
        <v>0</v>
      </c>
      <c r="S113" s="74">
        <f t="shared" si="57"/>
        <v>0</v>
      </c>
      <c r="T113" s="181" t="s">
        <v>27</v>
      </c>
      <c r="U113" s="80">
        <v>0</v>
      </c>
      <c r="V113" s="80">
        <v>0.85</v>
      </c>
      <c r="W113" s="80">
        <v>0</v>
      </c>
      <c r="X113" s="80">
        <v>0</v>
      </c>
      <c r="Y113" s="80">
        <v>0</v>
      </c>
      <c r="Z113" s="80">
        <v>0</v>
      </c>
      <c r="AA113" s="80">
        <v>0</v>
      </c>
      <c r="AB113" s="181" t="s">
        <v>27</v>
      </c>
      <c r="AC113" s="80">
        <v>0</v>
      </c>
      <c r="AD113" s="80">
        <v>0.93500000000000005</v>
      </c>
      <c r="AE113" s="80">
        <v>0</v>
      </c>
      <c r="AF113" s="80">
        <v>0</v>
      </c>
      <c r="AG113" s="80">
        <v>0</v>
      </c>
      <c r="AH113" s="80">
        <v>0</v>
      </c>
      <c r="AI113" s="80">
        <v>0</v>
      </c>
      <c r="AJ113" s="181" t="s">
        <v>27</v>
      </c>
      <c r="AK113" s="186">
        <f t="shared" si="58"/>
        <v>0</v>
      </c>
      <c r="AL113" s="186">
        <f t="shared" si="58"/>
        <v>0</v>
      </c>
      <c r="AM113" s="186">
        <f t="shared" si="58"/>
        <v>0</v>
      </c>
      <c r="AN113" s="186">
        <f t="shared" si="58"/>
        <v>0</v>
      </c>
      <c r="AO113" s="186">
        <f t="shared" si="58"/>
        <v>0</v>
      </c>
      <c r="AP113" s="186">
        <f t="shared" si="58"/>
        <v>0</v>
      </c>
      <c r="AQ113" s="186">
        <f t="shared" si="58"/>
        <v>0</v>
      </c>
      <c r="AR113" s="74">
        <f t="shared" si="63"/>
        <v>0</v>
      </c>
      <c r="AS113" s="74">
        <f t="shared" si="60"/>
        <v>0</v>
      </c>
      <c r="AT113" s="181" t="s">
        <v>27</v>
      </c>
      <c r="AU113" s="186">
        <f t="shared" si="61"/>
        <v>0</v>
      </c>
      <c r="AV113" s="186">
        <f t="shared" si="61"/>
        <v>0</v>
      </c>
      <c r="AW113" s="186">
        <f t="shared" si="61"/>
        <v>0</v>
      </c>
      <c r="AX113" s="186">
        <f t="shared" si="61"/>
        <v>0</v>
      </c>
      <c r="AY113" s="186">
        <f t="shared" si="61"/>
        <v>0</v>
      </c>
      <c r="AZ113" s="186">
        <f t="shared" si="61"/>
        <v>0</v>
      </c>
      <c r="BA113" s="186">
        <f t="shared" si="61"/>
        <v>0</v>
      </c>
      <c r="BB113" s="74">
        <f t="shared" si="62"/>
        <v>0</v>
      </c>
    </row>
    <row r="114" spans="1:54" x14ac:dyDescent="0.25">
      <c r="A114" s="181" t="s">
        <v>28</v>
      </c>
      <c r="B114" s="205"/>
      <c r="C114" s="80">
        <v>0</v>
      </c>
      <c r="D114" s="80">
        <v>0</v>
      </c>
      <c r="E114" s="80">
        <v>0</v>
      </c>
      <c r="F114" s="80">
        <v>0</v>
      </c>
      <c r="G114" s="80">
        <v>0</v>
      </c>
      <c r="H114" s="80">
        <v>0</v>
      </c>
      <c r="I114" s="80">
        <v>0</v>
      </c>
      <c r="J114" s="81">
        <f t="shared" si="55"/>
        <v>0</v>
      </c>
      <c r="K114" s="181" t="s">
        <v>28</v>
      </c>
      <c r="L114" s="186">
        <f t="shared" si="56"/>
        <v>0</v>
      </c>
      <c r="M114" s="186">
        <f t="shared" si="56"/>
        <v>0</v>
      </c>
      <c r="N114" s="186">
        <f t="shared" si="56"/>
        <v>0</v>
      </c>
      <c r="O114" s="186">
        <f t="shared" si="56"/>
        <v>0</v>
      </c>
      <c r="P114" s="186">
        <f t="shared" si="56"/>
        <v>0</v>
      </c>
      <c r="Q114" s="186">
        <f t="shared" si="56"/>
        <v>0</v>
      </c>
      <c r="R114" s="186">
        <f t="shared" si="56"/>
        <v>0</v>
      </c>
      <c r="S114" s="74">
        <f t="shared" si="57"/>
        <v>0</v>
      </c>
      <c r="T114" s="181" t="s">
        <v>28</v>
      </c>
      <c r="U114" s="80">
        <v>0</v>
      </c>
      <c r="V114" s="80">
        <v>0</v>
      </c>
      <c r="W114" s="80">
        <v>0</v>
      </c>
      <c r="X114" s="80">
        <v>0</v>
      </c>
      <c r="Y114" s="80">
        <v>0</v>
      </c>
      <c r="Z114" s="80">
        <v>0</v>
      </c>
      <c r="AA114" s="80">
        <v>0</v>
      </c>
      <c r="AB114" s="181" t="s">
        <v>28</v>
      </c>
      <c r="AC114" s="80">
        <v>0</v>
      </c>
      <c r="AD114" s="80">
        <v>0</v>
      </c>
      <c r="AE114" s="80">
        <v>0</v>
      </c>
      <c r="AF114" s="80">
        <v>0</v>
      </c>
      <c r="AG114" s="80">
        <v>0</v>
      </c>
      <c r="AH114" s="80">
        <v>0</v>
      </c>
      <c r="AI114" s="80">
        <v>0</v>
      </c>
      <c r="AJ114" s="181" t="s">
        <v>28</v>
      </c>
      <c r="AK114" s="186">
        <f t="shared" si="58"/>
        <v>0</v>
      </c>
      <c r="AL114" s="186">
        <f t="shared" si="58"/>
        <v>0</v>
      </c>
      <c r="AM114" s="186">
        <f t="shared" si="58"/>
        <v>0</v>
      </c>
      <c r="AN114" s="186">
        <f t="shared" si="58"/>
        <v>0</v>
      </c>
      <c r="AO114" s="186">
        <f t="shared" si="58"/>
        <v>0</v>
      </c>
      <c r="AP114" s="186">
        <f t="shared" si="58"/>
        <v>0</v>
      </c>
      <c r="AQ114" s="186">
        <f t="shared" si="58"/>
        <v>0</v>
      </c>
      <c r="AR114" s="74">
        <f t="shared" si="63"/>
        <v>0</v>
      </c>
      <c r="AS114" s="74">
        <f t="shared" si="60"/>
        <v>0</v>
      </c>
      <c r="AT114" s="181" t="s">
        <v>28</v>
      </c>
      <c r="AU114" s="186">
        <f t="shared" si="61"/>
        <v>0</v>
      </c>
      <c r="AV114" s="186">
        <f t="shared" si="61"/>
        <v>0</v>
      </c>
      <c r="AW114" s="186">
        <f t="shared" si="61"/>
        <v>0</v>
      </c>
      <c r="AX114" s="186">
        <f t="shared" si="61"/>
        <v>0</v>
      </c>
      <c r="AY114" s="186">
        <f t="shared" si="61"/>
        <v>0</v>
      </c>
      <c r="AZ114" s="186">
        <f t="shared" si="61"/>
        <v>0</v>
      </c>
      <c r="BA114" s="186">
        <f t="shared" si="61"/>
        <v>0</v>
      </c>
      <c r="BB114" s="74">
        <f t="shared" si="62"/>
        <v>0</v>
      </c>
    </row>
    <row r="115" spans="1:54" x14ac:dyDescent="0.25">
      <c r="A115" s="181" t="s">
        <v>29</v>
      </c>
      <c r="B115" s="205"/>
      <c r="C115" s="80">
        <v>0</v>
      </c>
      <c r="D115" s="80">
        <v>0</v>
      </c>
      <c r="E115" s="80">
        <v>0</v>
      </c>
      <c r="F115" s="80">
        <v>0</v>
      </c>
      <c r="G115" s="80">
        <v>0</v>
      </c>
      <c r="H115" s="80">
        <v>0</v>
      </c>
      <c r="I115" s="80">
        <v>0</v>
      </c>
      <c r="J115" s="81">
        <f t="shared" si="55"/>
        <v>0</v>
      </c>
      <c r="K115" s="181" t="s">
        <v>29</v>
      </c>
      <c r="L115" s="186">
        <f t="shared" si="56"/>
        <v>0</v>
      </c>
      <c r="M115" s="186">
        <f t="shared" si="56"/>
        <v>0</v>
      </c>
      <c r="N115" s="186">
        <f t="shared" si="56"/>
        <v>0</v>
      </c>
      <c r="O115" s="186">
        <f t="shared" si="56"/>
        <v>0</v>
      </c>
      <c r="P115" s="186">
        <f t="shared" si="56"/>
        <v>0</v>
      </c>
      <c r="Q115" s="186">
        <f t="shared" si="56"/>
        <v>0</v>
      </c>
      <c r="R115" s="186">
        <f t="shared" si="56"/>
        <v>0</v>
      </c>
      <c r="S115" s="74">
        <f t="shared" si="57"/>
        <v>0</v>
      </c>
      <c r="T115" s="181" t="s">
        <v>29</v>
      </c>
      <c r="U115" s="80">
        <v>0</v>
      </c>
      <c r="V115" s="80">
        <v>0</v>
      </c>
      <c r="W115" s="80">
        <v>0</v>
      </c>
      <c r="X115" s="80">
        <v>0</v>
      </c>
      <c r="Y115" s="80">
        <v>0</v>
      </c>
      <c r="Z115" s="80">
        <v>0</v>
      </c>
      <c r="AA115" s="80">
        <v>0</v>
      </c>
      <c r="AB115" s="181" t="s">
        <v>29</v>
      </c>
      <c r="AC115" s="80">
        <v>0</v>
      </c>
      <c r="AD115" s="80">
        <v>0</v>
      </c>
      <c r="AE115" s="80">
        <v>0</v>
      </c>
      <c r="AF115" s="80">
        <v>0</v>
      </c>
      <c r="AG115" s="80">
        <v>0</v>
      </c>
      <c r="AH115" s="80">
        <v>0</v>
      </c>
      <c r="AI115" s="80">
        <v>0</v>
      </c>
      <c r="AJ115" s="181" t="s">
        <v>29</v>
      </c>
      <c r="AK115" s="186">
        <f t="shared" si="58"/>
        <v>0</v>
      </c>
      <c r="AL115" s="186">
        <f t="shared" si="58"/>
        <v>0</v>
      </c>
      <c r="AM115" s="186">
        <f t="shared" si="58"/>
        <v>0</v>
      </c>
      <c r="AN115" s="186">
        <f t="shared" si="58"/>
        <v>0</v>
      </c>
      <c r="AO115" s="186">
        <f t="shared" si="58"/>
        <v>0</v>
      </c>
      <c r="AP115" s="186">
        <f t="shared" si="58"/>
        <v>0</v>
      </c>
      <c r="AQ115" s="186">
        <f t="shared" si="58"/>
        <v>0</v>
      </c>
      <c r="AR115" s="74">
        <f t="shared" si="63"/>
        <v>0</v>
      </c>
      <c r="AS115" s="74">
        <f t="shared" si="60"/>
        <v>0</v>
      </c>
      <c r="AT115" s="181" t="s">
        <v>29</v>
      </c>
      <c r="AU115" s="186">
        <f t="shared" si="61"/>
        <v>0</v>
      </c>
      <c r="AV115" s="186">
        <f t="shared" si="61"/>
        <v>0</v>
      </c>
      <c r="AW115" s="186">
        <f t="shared" si="61"/>
        <v>0</v>
      </c>
      <c r="AX115" s="186">
        <f t="shared" si="61"/>
        <v>0</v>
      </c>
      <c r="AY115" s="186">
        <f t="shared" si="61"/>
        <v>0</v>
      </c>
      <c r="AZ115" s="186">
        <f t="shared" si="61"/>
        <v>0</v>
      </c>
      <c r="BA115" s="186">
        <f t="shared" si="61"/>
        <v>0</v>
      </c>
      <c r="BB115" s="74">
        <f t="shared" si="62"/>
        <v>0</v>
      </c>
    </row>
    <row r="116" spans="1:54" x14ac:dyDescent="0.25">
      <c r="A116" s="181" t="s">
        <v>30</v>
      </c>
      <c r="B116" s="205"/>
      <c r="C116" s="80">
        <v>0</v>
      </c>
      <c r="D116" s="80">
        <v>0</v>
      </c>
      <c r="E116" s="80">
        <v>0</v>
      </c>
      <c r="F116" s="80">
        <v>0</v>
      </c>
      <c r="G116" s="80">
        <v>0</v>
      </c>
      <c r="H116" s="80">
        <v>0</v>
      </c>
      <c r="I116" s="80">
        <v>0</v>
      </c>
      <c r="J116" s="81">
        <f t="shared" si="55"/>
        <v>0</v>
      </c>
      <c r="K116" s="181" t="s">
        <v>30</v>
      </c>
      <c r="L116" s="186">
        <f t="shared" si="56"/>
        <v>0</v>
      </c>
      <c r="M116" s="186">
        <f t="shared" si="56"/>
        <v>0</v>
      </c>
      <c r="N116" s="186">
        <f t="shared" si="56"/>
        <v>0</v>
      </c>
      <c r="O116" s="186">
        <f t="shared" si="56"/>
        <v>0</v>
      </c>
      <c r="P116" s="186">
        <f t="shared" si="56"/>
        <v>0</v>
      </c>
      <c r="Q116" s="186">
        <f t="shared" si="56"/>
        <v>0</v>
      </c>
      <c r="R116" s="186">
        <f t="shared" si="56"/>
        <v>0</v>
      </c>
      <c r="S116" s="74">
        <f t="shared" si="57"/>
        <v>0</v>
      </c>
      <c r="T116" s="181" t="s">
        <v>30</v>
      </c>
      <c r="U116" s="80">
        <v>0</v>
      </c>
      <c r="V116" s="80">
        <v>0</v>
      </c>
      <c r="W116" s="80">
        <v>0</v>
      </c>
      <c r="X116" s="80">
        <v>0</v>
      </c>
      <c r="Y116" s="80">
        <v>0</v>
      </c>
      <c r="Z116" s="80">
        <v>0</v>
      </c>
      <c r="AA116" s="80">
        <v>0</v>
      </c>
      <c r="AB116" s="181" t="s">
        <v>30</v>
      </c>
      <c r="AC116" s="80">
        <v>0</v>
      </c>
      <c r="AD116" s="80">
        <v>0</v>
      </c>
      <c r="AE116" s="80">
        <v>0</v>
      </c>
      <c r="AF116" s="80">
        <v>0</v>
      </c>
      <c r="AG116" s="80">
        <v>0</v>
      </c>
      <c r="AH116" s="80">
        <v>0</v>
      </c>
      <c r="AI116" s="80">
        <v>0</v>
      </c>
      <c r="AJ116" s="181" t="s">
        <v>30</v>
      </c>
      <c r="AK116" s="186">
        <f t="shared" si="58"/>
        <v>0</v>
      </c>
      <c r="AL116" s="186">
        <f t="shared" si="58"/>
        <v>0</v>
      </c>
      <c r="AM116" s="186">
        <f t="shared" si="58"/>
        <v>0</v>
      </c>
      <c r="AN116" s="186">
        <f t="shared" si="58"/>
        <v>0</v>
      </c>
      <c r="AO116" s="186">
        <f t="shared" si="58"/>
        <v>0</v>
      </c>
      <c r="AP116" s="186">
        <f t="shared" si="58"/>
        <v>0</v>
      </c>
      <c r="AQ116" s="186">
        <f t="shared" si="58"/>
        <v>0</v>
      </c>
      <c r="AR116" s="74">
        <f t="shared" si="63"/>
        <v>0</v>
      </c>
      <c r="AS116" s="74">
        <f t="shared" si="60"/>
        <v>0</v>
      </c>
      <c r="AT116" s="181" t="s">
        <v>30</v>
      </c>
      <c r="AU116" s="186">
        <f t="shared" si="61"/>
        <v>0</v>
      </c>
      <c r="AV116" s="186">
        <f t="shared" si="61"/>
        <v>0</v>
      </c>
      <c r="AW116" s="186">
        <f t="shared" si="61"/>
        <v>0</v>
      </c>
      <c r="AX116" s="186">
        <f t="shared" si="61"/>
        <v>0</v>
      </c>
      <c r="AY116" s="186">
        <f t="shared" si="61"/>
        <v>0</v>
      </c>
      <c r="AZ116" s="186">
        <f t="shared" si="61"/>
        <v>0</v>
      </c>
      <c r="BA116" s="186">
        <f t="shared" si="61"/>
        <v>0</v>
      </c>
      <c r="BB116" s="74">
        <f t="shared" si="62"/>
        <v>0</v>
      </c>
    </row>
    <row r="117" spans="1:54" x14ac:dyDescent="0.25">
      <c r="A117" s="181" t="s">
        <v>31</v>
      </c>
      <c r="B117" s="205"/>
      <c r="C117" s="80">
        <v>0</v>
      </c>
      <c r="D117" s="80">
        <v>0</v>
      </c>
      <c r="E117" s="80">
        <v>0</v>
      </c>
      <c r="F117" s="80">
        <v>0</v>
      </c>
      <c r="G117" s="80">
        <v>0</v>
      </c>
      <c r="H117" s="80">
        <v>0</v>
      </c>
      <c r="I117" s="80">
        <v>0</v>
      </c>
      <c r="J117" s="81">
        <f t="shared" si="55"/>
        <v>0</v>
      </c>
      <c r="K117" s="181" t="s">
        <v>31</v>
      </c>
      <c r="L117" s="186">
        <f t="shared" si="56"/>
        <v>0</v>
      </c>
      <c r="M117" s="186">
        <f t="shared" si="56"/>
        <v>0</v>
      </c>
      <c r="N117" s="186">
        <f t="shared" si="56"/>
        <v>0</v>
      </c>
      <c r="O117" s="186">
        <f t="shared" si="56"/>
        <v>0</v>
      </c>
      <c r="P117" s="186">
        <f t="shared" si="56"/>
        <v>0</v>
      </c>
      <c r="Q117" s="186">
        <f t="shared" si="56"/>
        <v>0</v>
      </c>
      <c r="R117" s="186">
        <f t="shared" si="56"/>
        <v>0</v>
      </c>
      <c r="S117" s="74">
        <f t="shared" si="57"/>
        <v>0</v>
      </c>
      <c r="T117" s="181" t="s">
        <v>31</v>
      </c>
      <c r="U117" s="80">
        <v>0</v>
      </c>
      <c r="V117" s="80">
        <v>0</v>
      </c>
      <c r="W117" s="80">
        <v>0</v>
      </c>
      <c r="X117" s="80">
        <v>0</v>
      </c>
      <c r="Y117" s="80">
        <v>0</v>
      </c>
      <c r="Z117" s="80">
        <v>0</v>
      </c>
      <c r="AA117" s="80">
        <v>0</v>
      </c>
      <c r="AB117" s="181" t="s">
        <v>31</v>
      </c>
      <c r="AC117" s="80">
        <v>0</v>
      </c>
      <c r="AD117" s="80">
        <v>0</v>
      </c>
      <c r="AE117" s="80">
        <v>0</v>
      </c>
      <c r="AF117" s="80">
        <v>0</v>
      </c>
      <c r="AG117" s="80">
        <v>0</v>
      </c>
      <c r="AH117" s="80">
        <v>0</v>
      </c>
      <c r="AI117" s="80">
        <v>0</v>
      </c>
      <c r="AJ117" s="181" t="s">
        <v>31</v>
      </c>
      <c r="AK117" s="186">
        <f t="shared" si="58"/>
        <v>0</v>
      </c>
      <c r="AL117" s="186">
        <f t="shared" si="58"/>
        <v>0</v>
      </c>
      <c r="AM117" s="186">
        <f t="shared" si="58"/>
        <v>0</v>
      </c>
      <c r="AN117" s="186">
        <f t="shared" si="58"/>
        <v>0</v>
      </c>
      <c r="AO117" s="186">
        <f t="shared" si="58"/>
        <v>0</v>
      </c>
      <c r="AP117" s="186">
        <f t="shared" si="58"/>
        <v>0</v>
      </c>
      <c r="AQ117" s="186">
        <f t="shared" si="58"/>
        <v>0</v>
      </c>
      <c r="AR117" s="74">
        <f t="shared" si="63"/>
        <v>0</v>
      </c>
      <c r="AS117" s="74">
        <f t="shared" si="60"/>
        <v>0</v>
      </c>
      <c r="AT117" s="181" t="s">
        <v>31</v>
      </c>
      <c r="AU117" s="186">
        <f t="shared" si="61"/>
        <v>0</v>
      </c>
      <c r="AV117" s="186">
        <f t="shared" si="61"/>
        <v>0</v>
      </c>
      <c r="AW117" s="186">
        <f t="shared" si="61"/>
        <v>0</v>
      </c>
      <c r="AX117" s="186">
        <f t="shared" si="61"/>
        <v>0</v>
      </c>
      <c r="AY117" s="186">
        <f t="shared" si="61"/>
        <v>0</v>
      </c>
      <c r="AZ117" s="186">
        <f t="shared" si="61"/>
        <v>0</v>
      </c>
      <c r="BA117" s="186">
        <f t="shared" si="61"/>
        <v>0</v>
      </c>
      <c r="BB117" s="74">
        <f t="shared" si="62"/>
        <v>0</v>
      </c>
    </row>
    <row r="118" spans="1:54" x14ac:dyDescent="0.25">
      <c r="A118" s="181" t="s">
        <v>32</v>
      </c>
      <c r="B118" s="205"/>
      <c r="C118" s="80">
        <v>0</v>
      </c>
      <c r="D118" s="80">
        <v>0</v>
      </c>
      <c r="E118" s="80">
        <v>0</v>
      </c>
      <c r="F118" s="80">
        <v>0</v>
      </c>
      <c r="G118" s="80">
        <v>0</v>
      </c>
      <c r="H118" s="80">
        <v>0</v>
      </c>
      <c r="I118" s="80">
        <v>0</v>
      </c>
      <c r="J118" s="81">
        <f t="shared" si="55"/>
        <v>0</v>
      </c>
      <c r="K118" s="181" t="s">
        <v>32</v>
      </c>
      <c r="L118" s="186">
        <f t="shared" si="56"/>
        <v>0</v>
      </c>
      <c r="M118" s="186">
        <f t="shared" si="56"/>
        <v>0</v>
      </c>
      <c r="N118" s="186">
        <f t="shared" si="56"/>
        <v>0</v>
      </c>
      <c r="O118" s="186">
        <f t="shared" si="56"/>
        <v>0</v>
      </c>
      <c r="P118" s="186">
        <f t="shared" si="56"/>
        <v>0</v>
      </c>
      <c r="Q118" s="186">
        <f t="shared" si="56"/>
        <v>0</v>
      </c>
      <c r="R118" s="186">
        <f t="shared" si="56"/>
        <v>0</v>
      </c>
      <c r="S118" s="74">
        <f t="shared" si="57"/>
        <v>0</v>
      </c>
      <c r="T118" s="181" t="s">
        <v>32</v>
      </c>
      <c r="U118" s="80">
        <v>0</v>
      </c>
      <c r="V118" s="80">
        <v>0</v>
      </c>
      <c r="W118" s="80">
        <v>0</v>
      </c>
      <c r="X118" s="80">
        <v>0</v>
      </c>
      <c r="Y118" s="80">
        <v>0</v>
      </c>
      <c r="Z118" s="80">
        <v>0</v>
      </c>
      <c r="AA118" s="80">
        <v>0</v>
      </c>
      <c r="AB118" s="181" t="s">
        <v>32</v>
      </c>
      <c r="AC118" s="80">
        <v>0</v>
      </c>
      <c r="AD118" s="80">
        <v>0</v>
      </c>
      <c r="AE118" s="80">
        <v>0</v>
      </c>
      <c r="AF118" s="80">
        <v>0</v>
      </c>
      <c r="AG118" s="80">
        <v>0</v>
      </c>
      <c r="AH118" s="80">
        <v>0</v>
      </c>
      <c r="AI118" s="80">
        <v>0</v>
      </c>
      <c r="AJ118" s="181" t="s">
        <v>32</v>
      </c>
      <c r="AK118" s="186">
        <f t="shared" si="58"/>
        <v>0</v>
      </c>
      <c r="AL118" s="186">
        <f t="shared" si="58"/>
        <v>0</v>
      </c>
      <c r="AM118" s="186">
        <f t="shared" si="58"/>
        <v>0</v>
      </c>
      <c r="AN118" s="186">
        <f t="shared" si="58"/>
        <v>0</v>
      </c>
      <c r="AO118" s="186">
        <f t="shared" si="58"/>
        <v>0</v>
      </c>
      <c r="AP118" s="186">
        <f t="shared" si="58"/>
        <v>0</v>
      </c>
      <c r="AQ118" s="186">
        <f t="shared" si="58"/>
        <v>0</v>
      </c>
      <c r="AR118" s="74">
        <f t="shared" si="63"/>
        <v>0</v>
      </c>
      <c r="AS118" s="74">
        <f t="shared" si="60"/>
        <v>0</v>
      </c>
      <c r="AT118" s="181" t="s">
        <v>32</v>
      </c>
      <c r="AU118" s="186">
        <f t="shared" si="61"/>
        <v>0</v>
      </c>
      <c r="AV118" s="186">
        <f t="shared" si="61"/>
        <v>0</v>
      </c>
      <c r="AW118" s="186">
        <f t="shared" si="61"/>
        <v>0</v>
      </c>
      <c r="AX118" s="186">
        <f t="shared" si="61"/>
        <v>0</v>
      </c>
      <c r="AY118" s="186">
        <f t="shared" si="61"/>
        <v>0</v>
      </c>
      <c r="AZ118" s="186">
        <f t="shared" si="61"/>
        <v>0</v>
      </c>
      <c r="BA118" s="186">
        <f t="shared" si="61"/>
        <v>0</v>
      </c>
      <c r="BB118" s="74">
        <f t="shared" si="62"/>
        <v>0</v>
      </c>
    </row>
    <row r="119" spans="1:54" x14ac:dyDescent="0.25">
      <c r="A119" s="181" t="s">
        <v>33</v>
      </c>
      <c r="B119" s="205"/>
      <c r="C119" s="80">
        <v>0.4985452896817209</v>
      </c>
      <c r="D119" s="80">
        <v>0</v>
      </c>
      <c r="E119" s="80">
        <v>0</v>
      </c>
      <c r="F119" s="80">
        <v>0.44596935414653716</v>
      </c>
      <c r="G119" s="80">
        <v>5.548535617174196E-2</v>
      </c>
      <c r="H119" s="80">
        <v>0</v>
      </c>
      <c r="I119" s="80">
        <v>0</v>
      </c>
      <c r="J119" s="81">
        <f t="shared" si="55"/>
        <v>1</v>
      </c>
      <c r="K119" s="181" t="s">
        <v>33</v>
      </c>
      <c r="L119" s="186">
        <f t="shared" si="56"/>
        <v>0</v>
      </c>
      <c r="M119" s="186">
        <f t="shared" si="56"/>
        <v>0</v>
      </c>
      <c r="N119" s="186">
        <f t="shared" si="56"/>
        <v>0</v>
      </c>
      <c r="O119" s="186">
        <f t="shared" si="56"/>
        <v>0</v>
      </c>
      <c r="P119" s="186">
        <f t="shared" si="56"/>
        <v>0</v>
      </c>
      <c r="Q119" s="186">
        <f t="shared" si="56"/>
        <v>0</v>
      </c>
      <c r="R119" s="186">
        <f t="shared" si="56"/>
        <v>0</v>
      </c>
      <c r="S119" s="74">
        <f t="shared" si="57"/>
        <v>0</v>
      </c>
      <c r="T119" s="181" t="s">
        <v>33</v>
      </c>
      <c r="U119" s="80">
        <v>0.89</v>
      </c>
      <c r="V119" s="80">
        <v>0</v>
      </c>
      <c r="W119" s="80">
        <v>0</v>
      </c>
      <c r="X119" s="80">
        <v>0.75</v>
      </c>
      <c r="Y119" s="80">
        <v>0.65700000000000003</v>
      </c>
      <c r="Z119" s="80">
        <v>0</v>
      </c>
      <c r="AA119" s="80">
        <v>0</v>
      </c>
      <c r="AB119" s="181" t="s">
        <v>33</v>
      </c>
      <c r="AC119" s="80">
        <v>0.97</v>
      </c>
      <c r="AD119" s="80">
        <v>0</v>
      </c>
      <c r="AE119" s="80">
        <v>0</v>
      </c>
      <c r="AF119" s="80">
        <v>0.92</v>
      </c>
      <c r="AG119" s="80">
        <v>0.85</v>
      </c>
      <c r="AH119" s="80">
        <v>0</v>
      </c>
      <c r="AI119" s="80">
        <v>0</v>
      </c>
      <c r="AJ119" s="181" t="s">
        <v>33</v>
      </c>
      <c r="AK119" s="186">
        <f t="shared" si="58"/>
        <v>0</v>
      </c>
      <c r="AL119" s="186">
        <f t="shared" si="58"/>
        <v>0</v>
      </c>
      <c r="AM119" s="186">
        <f t="shared" si="58"/>
        <v>0</v>
      </c>
      <c r="AN119" s="186">
        <f t="shared" si="58"/>
        <v>0</v>
      </c>
      <c r="AO119" s="186">
        <f t="shared" si="58"/>
        <v>0</v>
      </c>
      <c r="AP119" s="186">
        <f t="shared" si="58"/>
        <v>0</v>
      </c>
      <c r="AQ119" s="186">
        <f t="shared" si="58"/>
        <v>0</v>
      </c>
      <c r="AR119" s="74">
        <f t="shared" si="63"/>
        <v>0</v>
      </c>
      <c r="AS119" s="74">
        <f t="shared" si="60"/>
        <v>0</v>
      </c>
      <c r="AT119" s="181" t="s">
        <v>33</v>
      </c>
      <c r="AU119" s="186">
        <f>IFERROR(L119*(1-U119/(AC119)),0)</f>
        <v>0</v>
      </c>
      <c r="AV119" s="186">
        <f t="shared" si="61"/>
        <v>0</v>
      </c>
      <c r="AW119" s="186">
        <f t="shared" si="61"/>
        <v>0</v>
      </c>
      <c r="AX119" s="186">
        <f t="shared" si="61"/>
        <v>0</v>
      </c>
      <c r="AY119" s="186">
        <f t="shared" si="61"/>
        <v>0</v>
      </c>
      <c r="AZ119" s="186">
        <f t="shared" si="61"/>
        <v>0</v>
      </c>
      <c r="BA119" s="186">
        <f t="shared" si="61"/>
        <v>0</v>
      </c>
      <c r="BB119" s="74">
        <f t="shared" si="62"/>
        <v>0</v>
      </c>
    </row>
    <row r="120" spans="1:54" x14ac:dyDescent="0.25">
      <c r="A120" s="181" t="s">
        <v>34</v>
      </c>
      <c r="B120" s="205"/>
      <c r="C120" s="80">
        <v>0</v>
      </c>
      <c r="D120" s="80">
        <v>0</v>
      </c>
      <c r="E120" s="80">
        <v>0</v>
      </c>
      <c r="F120" s="80">
        <v>0</v>
      </c>
      <c r="G120" s="80">
        <v>0</v>
      </c>
      <c r="H120" s="80">
        <v>0</v>
      </c>
      <c r="I120" s="80">
        <v>0</v>
      </c>
      <c r="J120" s="81">
        <f t="shared" si="55"/>
        <v>0</v>
      </c>
      <c r="K120" s="181" t="s">
        <v>34</v>
      </c>
      <c r="L120" s="186">
        <f t="shared" si="56"/>
        <v>0</v>
      </c>
      <c r="M120" s="186">
        <f t="shared" si="56"/>
        <v>0</v>
      </c>
      <c r="N120" s="186">
        <f t="shared" si="56"/>
        <v>0</v>
      </c>
      <c r="O120" s="186">
        <f t="shared" si="56"/>
        <v>0</v>
      </c>
      <c r="P120" s="186">
        <f t="shared" si="56"/>
        <v>0</v>
      </c>
      <c r="Q120" s="186">
        <f t="shared" si="56"/>
        <v>0</v>
      </c>
      <c r="R120" s="186">
        <f t="shared" si="56"/>
        <v>0</v>
      </c>
      <c r="S120" s="74">
        <f>SUM(L120:R120)</f>
        <v>0</v>
      </c>
      <c r="T120" s="181" t="s">
        <v>34</v>
      </c>
      <c r="U120" s="80">
        <v>0</v>
      </c>
      <c r="V120" s="80">
        <v>0</v>
      </c>
      <c r="W120" s="80">
        <v>0</v>
      </c>
      <c r="X120" s="80">
        <v>0</v>
      </c>
      <c r="Y120" s="80">
        <v>0</v>
      </c>
      <c r="Z120" s="80">
        <v>0</v>
      </c>
      <c r="AA120" s="80">
        <v>0</v>
      </c>
      <c r="AB120" s="181" t="s">
        <v>34</v>
      </c>
      <c r="AC120" s="80">
        <v>0</v>
      </c>
      <c r="AD120" s="80">
        <v>0</v>
      </c>
      <c r="AE120" s="80">
        <v>0</v>
      </c>
      <c r="AF120" s="80">
        <v>0</v>
      </c>
      <c r="AG120" s="80">
        <v>0</v>
      </c>
      <c r="AH120" s="80">
        <v>0</v>
      </c>
      <c r="AI120" s="80">
        <v>0</v>
      </c>
      <c r="AJ120" s="181" t="s">
        <v>34</v>
      </c>
      <c r="AK120" s="186">
        <f t="shared" si="58"/>
        <v>0</v>
      </c>
      <c r="AL120" s="186">
        <f t="shared" si="58"/>
        <v>0</v>
      </c>
      <c r="AM120" s="186">
        <f t="shared" si="58"/>
        <v>0</v>
      </c>
      <c r="AN120" s="186">
        <f t="shared" si="58"/>
        <v>0</v>
      </c>
      <c r="AO120" s="186">
        <f t="shared" si="58"/>
        <v>0</v>
      </c>
      <c r="AP120" s="186">
        <f t="shared" si="58"/>
        <v>0</v>
      </c>
      <c r="AQ120" s="186">
        <f t="shared" si="58"/>
        <v>0</v>
      </c>
      <c r="AR120" s="74">
        <f t="shared" si="63"/>
        <v>0</v>
      </c>
      <c r="AS120" s="74">
        <f t="shared" si="60"/>
        <v>0</v>
      </c>
      <c r="AT120" s="181" t="s">
        <v>34</v>
      </c>
      <c r="AU120" s="186">
        <f t="shared" ref="AU120:BA123" si="64">IFERROR(L120*(1-U120/(AC120)),0)</f>
        <v>0</v>
      </c>
      <c r="AV120" s="186">
        <f t="shared" si="61"/>
        <v>0</v>
      </c>
      <c r="AW120" s="186">
        <f t="shared" si="61"/>
        <v>0</v>
      </c>
      <c r="AX120" s="186">
        <f t="shared" si="61"/>
        <v>0</v>
      </c>
      <c r="AY120" s="186">
        <f t="shared" si="61"/>
        <v>0</v>
      </c>
      <c r="AZ120" s="186">
        <f t="shared" si="61"/>
        <v>0</v>
      </c>
      <c r="BA120" s="186">
        <f t="shared" si="61"/>
        <v>0</v>
      </c>
      <c r="BB120" s="74">
        <f t="shared" si="62"/>
        <v>0</v>
      </c>
    </row>
    <row r="121" spans="1:54" x14ac:dyDescent="0.25">
      <c r="A121" s="181" t="s">
        <v>35</v>
      </c>
      <c r="B121" s="205"/>
      <c r="C121" s="80">
        <v>0</v>
      </c>
      <c r="D121" s="80">
        <v>0</v>
      </c>
      <c r="E121" s="80">
        <v>0</v>
      </c>
      <c r="F121" s="80">
        <v>0</v>
      </c>
      <c r="G121" s="80">
        <v>0</v>
      </c>
      <c r="H121" s="80">
        <v>0</v>
      </c>
      <c r="I121" s="80">
        <v>0</v>
      </c>
      <c r="J121" s="81">
        <f t="shared" si="55"/>
        <v>0</v>
      </c>
      <c r="K121" s="181" t="s">
        <v>35</v>
      </c>
      <c r="L121" s="186">
        <f t="shared" si="56"/>
        <v>0</v>
      </c>
      <c r="M121" s="186">
        <f t="shared" si="56"/>
        <v>0</v>
      </c>
      <c r="N121" s="186">
        <f t="shared" si="56"/>
        <v>0</v>
      </c>
      <c r="O121" s="186">
        <f t="shared" si="56"/>
        <v>0</v>
      </c>
      <c r="P121" s="186">
        <f t="shared" si="56"/>
        <v>0</v>
      </c>
      <c r="Q121" s="186">
        <f t="shared" si="56"/>
        <v>0</v>
      </c>
      <c r="R121" s="186">
        <f t="shared" si="56"/>
        <v>0</v>
      </c>
      <c r="S121" s="74">
        <f>SUM(L121:R121)</f>
        <v>0</v>
      </c>
      <c r="T121" s="181" t="s">
        <v>35</v>
      </c>
      <c r="U121" s="80">
        <v>0</v>
      </c>
      <c r="V121" s="80">
        <v>0</v>
      </c>
      <c r="W121" s="80">
        <v>0</v>
      </c>
      <c r="X121" s="80">
        <v>0</v>
      </c>
      <c r="Y121" s="80">
        <v>0</v>
      </c>
      <c r="Z121" s="80">
        <v>0</v>
      </c>
      <c r="AA121" s="80">
        <v>0</v>
      </c>
      <c r="AB121" s="181" t="s">
        <v>35</v>
      </c>
      <c r="AC121" s="80">
        <v>0</v>
      </c>
      <c r="AD121" s="80">
        <v>0</v>
      </c>
      <c r="AE121" s="80">
        <v>0</v>
      </c>
      <c r="AF121" s="80">
        <v>0</v>
      </c>
      <c r="AG121" s="80">
        <v>0</v>
      </c>
      <c r="AH121" s="80">
        <v>0</v>
      </c>
      <c r="AI121" s="80">
        <v>0</v>
      </c>
      <c r="AJ121" s="181" t="s">
        <v>35</v>
      </c>
      <c r="AK121" s="186">
        <f t="shared" si="58"/>
        <v>0</v>
      </c>
      <c r="AL121" s="186">
        <f t="shared" si="58"/>
        <v>0</v>
      </c>
      <c r="AM121" s="186">
        <f t="shared" si="58"/>
        <v>0</v>
      </c>
      <c r="AN121" s="186">
        <f t="shared" si="58"/>
        <v>0</v>
      </c>
      <c r="AO121" s="186">
        <f t="shared" si="58"/>
        <v>0</v>
      </c>
      <c r="AP121" s="186">
        <f t="shared" si="58"/>
        <v>0</v>
      </c>
      <c r="AQ121" s="186">
        <f t="shared" si="58"/>
        <v>0</v>
      </c>
      <c r="AR121" s="74">
        <f t="shared" si="63"/>
        <v>0</v>
      </c>
      <c r="AS121" s="74">
        <f t="shared" si="60"/>
        <v>0</v>
      </c>
      <c r="AT121" s="181" t="s">
        <v>35</v>
      </c>
      <c r="AU121" s="186">
        <f t="shared" si="64"/>
        <v>0</v>
      </c>
      <c r="AV121" s="186">
        <f t="shared" si="61"/>
        <v>0</v>
      </c>
      <c r="AW121" s="186">
        <f t="shared" si="61"/>
        <v>0</v>
      </c>
      <c r="AX121" s="186">
        <f t="shared" si="61"/>
        <v>0</v>
      </c>
      <c r="AY121" s="186">
        <f t="shared" si="61"/>
        <v>0</v>
      </c>
      <c r="AZ121" s="186">
        <f t="shared" si="61"/>
        <v>0</v>
      </c>
      <c r="BA121" s="186">
        <f t="shared" si="61"/>
        <v>0</v>
      </c>
      <c r="BB121" s="74">
        <f t="shared" si="62"/>
        <v>0</v>
      </c>
    </row>
    <row r="122" spans="1:54" x14ac:dyDescent="0.25">
      <c r="A122" s="181" t="s">
        <v>36</v>
      </c>
      <c r="B122" s="205"/>
      <c r="C122" s="80">
        <v>0</v>
      </c>
      <c r="D122" s="80">
        <v>0</v>
      </c>
      <c r="E122" s="80">
        <v>0</v>
      </c>
      <c r="F122" s="80">
        <v>0</v>
      </c>
      <c r="G122" s="80">
        <v>0</v>
      </c>
      <c r="H122" s="80">
        <v>0</v>
      </c>
      <c r="I122" s="80">
        <v>0</v>
      </c>
      <c r="J122" s="81">
        <f t="shared" si="55"/>
        <v>0</v>
      </c>
      <c r="K122" s="181" t="s">
        <v>36</v>
      </c>
      <c r="L122" s="186">
        <f t="shared" si="56"/>
        <v>0</v>
      </c>
      <c r="M122" s="186">
        <f t="shared" si="56"/>
        <v>0</v>
      </c>
      <c r="N122" s="186">
        <f t="shared" si="56"/>
        <v>0</v>
      </c>
      <c r="O122" s="186">
        <f t="shared" si="56"/>
        <v>0</v>
      </c>
      <c r="P122" s="186">
        <f t="shared" si="56"/>
        <v>0</v>
      </c>
      <c r="Q122" s="186">
        <f t="shared" si="56"/>
        <v>0</v>
      </c>
      <c r="R122" s="186">
        <f t="shared" si="56"/>
        <v>0</v>
      </c>
      <c r="S122" s="74">
        <f>SUM(L122:R122)</f>
        <v>0</v>
      </c>
      <c r="T122" s="181" t="s">
        <v>36</v>
      </c>
      <c r="U122" s="80">
        <v>0</v>
      </c>
      <c r="V122" s="80">
        <v>0</v>
      </c>
      <c r="W122" s="80">
        <v>0</v>
      </c>
      <c r="X122" s="80">
        <v>0</v>
      </c>
      <c r="Y122" s="80">
        <v>0</v>
      </c>
      <c r="Z122" s="80">
        <v>0</v>
      </c>
      <c r="AA122" s="80">
        <v>0</v>
      </c>
      <c r="AB122" s="181" t="s">
        <v>36</v>
      </c>
      <c r="AC122" s="80">
        <v>0</v>
      </c>
      <c r="AD122" s="80">
        <v>0</v>
      </c>
      <c r="AE122" s="80">
        <v>0</v>
      </c>
      <c r="AF122" s="80">
        <v>0</v>
      </c>
      <c r="AG122" s="80">
        <v>0</v>
      </c>
      <c r="AH122" s="80">
        <v>0</v>
      </c>
      <c r="AI122" s="80">
        <v>0</v>
      </c>
      <c r="AJ122" s="181" t="s">
        <v>36</v>
      </c>
      <c r="AK122" s="186">
        <f t="shared" si="58"/>
        <v>0</v>
      </c>
      <c r="AL122" s="186">
        <f t="shared" si="58"/>
        <v>0</v>
      </c>
      <c r="AM122" s="186">
        <f t="shared" si="58"/>
        <v>0</v>
      </c>
      <c r="AN122" s="186">
        <f t="shared" si="58"/>
        <v>0</v>
      </c>
      <c r="AO122" s="186">
        <f t="shared" si="58"/>
        <v>0</v>
      </c>
      <c r="AP122" s="186">
        <f t="shared" si="58"/>
        <v>0</v>
      </c>
      <c r="AQ122" s="186">
        <f t="shared" si="58"/>
        <v>0</v>
      </c>
      <c r="AR122" s="74">
        <f t="shared" si="63"/>
        <v>0</v>
      </c>
      <c r="AS122" s="74">
        <f t="shared" si="60"/>
        <v>0</v>
      </c>
      <c r="AT122" s="181" t="s">
        <v>36</v>
      </c>
      <c r="AU122" s="186">
        <f t="shared" si="64"/>
        <v>0</v>
      </c>
      <c r="AV122" s="186">
        <f t="shared" si="64"/>
        <v>0</v>
      </c>
      <c r="AW122" s="186">
        <f t="shared" si="64"/>
        <v>0</v>
      </c>
      <c r="AX122" s="186">
        <f t="shared" si="64"/>
        <v>0</v>
      </c>
      <c r="AY122" s="186">
        <f t="shared" si="64"/>
        <v>0</v>
      </c>
      <c r="AZ122" s="186">
        <f t="shared" si="64"/>
        <v>0</v>
      </c>
      <c r="BA122" s="186">
        <f t="shared" si="64"/>
        <v>0</v>
      </c>
      <c r="BB122" s="74">
        <f t="shared" si="62"/>
        <v>0</v>
      </c>
    </row>
    <row r="123" spans="1:54" x14ac:dyDescent="0.25">
      <c r="A123" s="181" t="s">
        <v>37</v>
      </c>
      <c r="B123" s="205"/>
      <c r="C123" s="80">
        <v>0</v>
      </c>
      <c r="D123" s="80">
        <v>0</v>
      </c>
      <c r="E123" s="80">
        <v>0</v>
      </c>
      <c r="F123" s="80">
        <v>0</v>
      </c>
      <c r="G123" s="80">
        <v>0</v>
      </c>
      <c r="H123" s="80">
        <v>0</v>
      </c>
      <c r="I123" s="80">
        <v>0</v>
      </c>
      <c r="J123" s="81">
        <f t="shared" si="55"/>
        <v>0</v>
      </c>
      <c r="K123" s="181" t="s">
        <v>37</v>
      </c>
      <c r="L123" s="186">
        <f t="shared" si="56"/>
        <v>0</v>
      </c>
      <c r="M123" s="186">
        <f t="shared" si="56"/>
        <v>0</v>
      </c>
      <c r="N123" s="186">
        <f t="shared" si="56"/>
        <v>0</v>
      </c>
      <c r="O123" s="186">
        <f t="shared" si="56"/>
        <v>0</v>
      </c>
      <c r="P123" s="186">
        <f t="shared" si="56"/>
        <v>0</v>
      </c>
      <c r="Q123" s="186">
        <f t="shared" si="56"/>
        <v>0</v>
      </c>
      <c r="R123" s="186">
        <f t="shared" si="56"/>
        <v>0</v>
      </c>
      <c r="S123" s="74">
        <f>SUM(L123:R123)</f>
        <v>0</v>
      </c>
      <c r="T123" s="181" t="s">
        <v>37</v>
      </c>
      <c r="U123" s="80">
        <v>0</v>
      </c>
      <c r="V123" s="80">
        <v>0</v>
      </c>
      <c r="W123" s="80">
        <v>0</v>
      </c>
      <c r="X123" s="80">
        <v>0</v>
      </c>
      <c r="Y123" s="80">
        <v>0</v>
      </c>
      <c r="Z123" s="80">
        <v>0</v>
      </c>
      <c r="AA123" s="80">
        <v>0</v>
      </c>
      <c r="AB123" s="181" t="s">
        <v>37</v>
      </c>
      <c r="AC123" s="80">
        <v>0</v>
      </c>
      <c r="AD123" s="80">
        <v>0</v>
      </c>
      <c r="AE123" s="80">
        <v>0</v>
      </c>
      <c r="AF123" s="80">
        <v>0</v>
      </c>
      <c r="AG123" s="80">
        <v>0</v>
      </c>
      <c r="AH123" s="80">
        <v>0</v>
      </c>
      <c r="AI123" s="80">
        <v>0</v>
      </c>
      <c r="AJ123" s="181" t="s">
        <v>37</v>
      </c>
      <c r="AK123" s="186">
        <f t="shared" si="58"/>
        <v>0</v>
      </c>
      <c r="AL123" s="186">
        <f t="shared" si="58"/>
        <v>0</v>
      </c>
      <c r="AM123" s="186">
        <f t="shared" si="58"/>
        <v>0</v>
      </c>
      <c r="AN123" s="186">
        <f t="shared" si="58"/>
        <v>0</v>
      </c>
      <c r="AO123" s="186">
        <f t="shared" si="58"/>
        <v>0</v>
      </c>
      <c r="AP123" s="186">
        <f t="shared" si="58"/>
        <v>0</v>
      </c>
      <c r="AQ123" s="186">
        <f t="shared" si="58"/>
        <v>0</v>
      </c>
      <c r="AR123" s="74">
        <f t="shared" si="63"/>
        <v>0</v>
      </c>
      <c r="AS123" s="74">
        <f t="shared" si="60"/>
        <v>0</v>
      </c>
      <c r="AT123" s="181" t="s">
        <v>37</v>
      </c>
      <c r="AU123" s="186">
        <f t="shared" si="64"/>
        <v>0</v>
      </c>
      <c r="AV123" s="186">
        <f t="shared" si="64"/>
        <v>0</v>
      </c>
      <c r="AW123" s="186">
        <f t="shared" si="64"/>
        <v>0</v>
      </c>
      <c r="AX123" s="186">
        <f t="shared" si="64"/>
        <v>0</v>
      </c>
      <c r="AY123" s="186">
        <f t="shared" si="64"/>
        <v>0</v>
      </c>
      <c r="AZ123" s="186">
        <f t="shared" si="64"/>
        <v>0</v>
      </c>
      <c r="BA123" s="186">
        <f t="shared" si="64"/>
        <v>0</v>
      </c>
      <c r="BB123" s="74">
        <f t="shared" si="62"/>
        <v>0</v>
      </c>
    </row>
    <row r="124" spans="1:54" x14ac:dyDescent="0.25">
      <c r="A124" s="180"/>
      <c r="B124" s="69">
        <f>SUM(B106:B123)</f>
        <v>0</v>
      </c>
      <c r="C124" s="189"/>
      <c r="D124" s="189"/>
      <c r="E124" s="189"/>
      <c r="F124" s="189"/>
      <c r="G124" s="189"/>
      <c r="H124" s="189"/>
      <c r="I124" s="189"/>
      <c r="J124" s="189"/>
      <c r="K124" s="73" t="s">
        <v>38</v>
      </c>
      <c r="L124" s="74">
        <f t="shared" ref="L124" si="65">SUM(L106:L123)</f>
        <v>0</v>
      </c>
      <c r="M124" s="74">
        <f>SUM(M106:M123)</f>
        <v>0</v>
      </c>
      <c r="N124" s="74">
        <f t="shared" ref="N124:S124" si="66">SUM(N106:N123)</f>
        <v>0</v>
      </c>
      <c r="O124" s="74">
        <f t="shared" si="66"/>
        <v>0</v>
      </c>
      <c r="P124" s="74">
        <f t="shared" si="66"/>
        <v>0</v>
      </c>
      <c r="Q124" s="74">
        <f t="shared" si="66"/>
        <v>0</v>
      </c>
      <c r="R124" s="74">
        <f t="shared" si="66"/>
        <v>0</v>
      </c>
      <c r="S124" s="74">
        <f t="shared" si="66"/>
        <v>0</v>
      </c>
      <c r="T124" s="190"/>
      <c r="U124" s="189"/>
      <c r="V124" s="189"/>
      <c r="W124" s="189"/>
      <c r="X124" s="189"/>
      <c r="Y124" s="189"/>
      <c r="Z124" s="189"/>
      <c r="AA124" s="189"/>
      <c r="AB124" s="189"/>
      <c r="AC124" s="189"/>
      <c r="AD124" s="189"/>
      <c r="AE124" s="189"/>
      <c r="AF124" s="189"/>
      <c r="AG124" s="189"/>
      <c r="AH124" s="189"/>
      <c r="AI124" s="189"/>
      <c r="AJ124" s="73" t="s">
        <v>38</v>
      </c>
      <c r="AK124" s="74">
        <f t="shared" ref="AK124:AS124" si="67">SUM(AK106:AK123)</f>
        <v>0</v>
      </c>
      <c r="AL124" s="74">
        <f t="shared" si="67"/>
        <v>0</v>
      </c>
      <c r="AM124" s="74">
        <f t="shared" si="67"/>
        <v>0</v>
      </c>
      <c r="AN124" s="74">
        <f t="shared" si="67"/>
        <v>0</v>
      </c>
      <c r="AO124" s="74">
        <f t="shared" si="67"/>
        <v>0</v>
      </c>
      <c r="AP124" s="74">
        <f t="shared" si="67"/>
        <v>0</v>
      </c>
      <c r="AQ124" s="74">
        <f t="shared" si="67"/>
        <v>0</v>
      </c>
      <c r="AR124" s="74">
        <f t="shared" si="67"/>
        <v>0</v>
      </c>
      <c r="AS124" s="74">
        <f t="shared" si="67"/>
        <v>0</v>
      </c>
      <c r="AT124" s="73" t="s">
        <v>38</v>
      </c>
      <c r="AU124" s="74">
        <f t="shared" ref="AU124:BB124" si="68">SUM(AU106:AU123)</f>
        <v>0</v>
      </c>
      <c r="AV124" s="74">
        <f t="shared" si="68"/>
        <v>0</v>
      </c>
      <c r="AW124" s="74">
        <f t="shared" si="68"/>
        <v>0</v>
      </c>
      <c r="AX124" s="74">
        <f t="shared" si="68"/>
        <v>0</v>
      </c>
      <c r="AY124" s="74">
        <f t="shared" si="68"/>
        <v>0</v>
      </c>
      <c r="AZ124" s="74">
        <f t="shared" si="68"/>
        <v>0</v>
      </c>
      <c r="BA124" s="74">
        <f t="shared" si="68"/>
        <v>0</v>
      </c>
      <c r="BB124" s="74">
        <f t="shared" si="68"/>
        <v>0</v>
      </c>
    </row>
    <row r="125" spans="1:54" x14ac:dyDescent="0.25">
      <c r="A125" s="1" t="s">
        <v>148</v>
      </c>
    </row>
    <row r="126" spans="1:54" x14ac:dyDescent="0.25">
      <c r="A126" s="232" t="s">
        <v>0</v>
      </c>
      <c r="B126" s="232"/>
      <c r="C126" s="232"/>
      <c r="D126" s="232"/>
      <c r="E126" s="232"/>
      <c r="F126" s="232"/>
      <c r="G126" s="232"/>
      <c r="H126" s="232"/>
      <c r="I126" s="232"/>
      <c r="J126" s="78" t="s">
        <v>1</v>
      </c>
      <c r="K126" s="79">
        <v>2016</v>
      </c>
      <c r="L126" s="178"/>
      <c r="M126" s="178"/>
      <c r="N126" s="178"/>
      <c r="O126" s="178"/>
      <c r="P126" s="178"/>
      <c r="Q126" s="178"/>
      <c r="R126" s="178"/>
      <c r="S126" s="179"/>
      <c r="T126" s="180"/>
      <c r="U126" s="178"/>
      <c r="V126" s="178"/>
      <c r="W126" s="178"/>
      <c r="X126" s="178"/>
      <c r="Y126" s="178"/>
      <c r="Z126" s="178"/>
      <c r="AA126" s="178"/>
      <c r="AB126" s="178"/>
      <c r="AC126" s="178"/>
      <c r="AD126" s="178"/>
      <c r="AE126" s="178"/>
      <c r="AF126" s="178"/>
      <c r="AG126" s="178"/>
      <c r="AH126" s="178"/>
      <c r="AI126" s="178"/>
      <c r="AJ126" s="180"/>
      <c r="AK126" s="178"/>
      <c r="AL126" s="178"/>
      <c r="AM126" s="178"/>
      <c r="AN126" s="178"/>
      <c r="AO126" s="178"/>
      <c r="AP126" s="178"/>
      <c r="AQ126" s="178"/>
      <c r="AR126" s="178"/>
      <c r="AS126" s="178"/>
      <c r="AT126" s="180"/>
      <c r="AU126" s="180"/>
      <c r="AV126" s="180"/>
      <c r="AW126" s="180"/>
      <c r="AX126" s="180"/>
      <c r="AY126" s="180"/>
      <c r="AZ126" s="180"/>
      <c r="BA126" s="180"/>
      <c r="BB126" s="180"/>
    </row>
    <row r="127" spans="1:54" x14ac:dyDescent="0.25">
      <c r="A127" s="227" t="s">
        <v>148</v>
      </c>
      <c r="B127" s="228"/>
      <c r="C127" s="228"/>
      <c r="D127" s="228"/>
      <c r="E127" s="228"/>
      <c r="F127" s="228"/>
      <c r="G127" s="228"/>
      <c r="H127" s="228"/>
      <c r="I127" s="228"/>
      <c r="J127" s="231"/>
      <c r="K127" s="227" t="str">
        <f>A127</f>
        <v>RAÇÃO</v>
      </c>
      <c r="L127" s="233"/>
      <c r="M127" s="233"/>
      <c r="N127" s="233"/>
      <c r="O127" s="233"/>
      <c r="P127" s="233"/>
      <c r="Q127" s="233"/>
      <c r="R127" s="233"/>
      <c r="S127" s="234"/>
      <c r="T127" s="229" t="str">
        <f>K127</f>
        <v>RAÇÃO</v>
      </c>
      <c r="U127" s="230"/>
      <c r="V127" s="230"/>
      <c r="W127" s="230"/>
      <c r="X127" s="230"/>
      <c r="Y127" s="230"/>
      <c r="Z127" s="230"/>
      <c r="AA127" s="230"/>
      <c r="AB127" s="229" t="str">
        <f>T127</f>
        <v>RAÇÃO</v>
      </c>
      <c r="AC127" s="230"/>
      <c r="AD127" s="230"/>
      <c r="AE127" s="230"/>
      <c r="AF127" s="230"/>
      <c r="AG127" s="230"/>
      <c r="AH127" s="230"/>
      <c r="AI127" s="235"/>
      <c r="AJ127" s="229" t="str">
        <f>AB127</f>
        <v>RAÇÃO</v>
      </c>
      <c r="AK127" s="230"/>
      <c r="AL127" s="230"/>
      <c r="AM127" s="230"/>
      <c r="AN127" s="230"/>
      <c r="AO127" s="230"/>
      <c r="AP127" s="230"/>
      <c r="AQ127" s="230"/>
      <c r="AR127" s="230"/>
      <c r="AS127" s="230"/>
      <c r="AT127" s="229" t="str">
        <f>AJ127</f>
        <v>RAÇÃO</v>
      </c>
      <c r="AU127" s="230"/>
      <c r="AV127" s="230"/>
      <c r="AW127" s="230"/>
      <c r="AX127" s="230"/>
      <c r="AY127" s="230"/>
      <c r="AZ127" s="230"/>
      <c r="BA127" s="230"/>
      <c r="BB127" s="230"/>
    </row>
    <row r="128" spans="1:54" x14ac:dyDescent="0.25">
      <c r="A128" s="191" t="s">
        <v>2</v>
      </c>
      <c r="B128" s="60" t="s">
        <v>3</v>
      </c>
      <c r="C128" s="214" t="s">
        <v>4</v>
      </c>
      <c r="D128" s="215"/>
      <c r="E128" s="215"/>
      <c r="F128" s="215"/>
      <c r="G128" s="215"/>
      <c r="H128" s="215"/>
      <c r="I128" s="215"/>
      <c r="J128" s="216"/>
      <c r="K128" s="191" t="s">
        <v>2</v>
      </c>
      <c r="L128" s="214" t="s">
        <v>5</v>
      </c>
      <c r="M128" s="215"/>
      <c r="N128" s="215"/>
      <c r="O128" s="215"/>
      <c r="P128" s="215"/>
      <c r="Q128" s="215"/>
      <c r="R128" s="215"/>
      <c r="S128" s="216"/>
      <c r="T128" s="191" t="s">
        <v>2</v>
      </c>
      <c r="U128" s="214" t="s">
        <v>6</v>
      </c>
      <c r="V128" s="215"/>
      <c r="W128" s="215"/>
      <c r="X128" s="215"/>
      <c r="Y128" s="215"/>
      <c r="Z128" s="215"/>
      <c r="AA128" s="216"/>
      <c r="AB128" s="191" t="s">
        <v>2</v>
      </c>
      <c r="AC128" s="214" t="s">
        <v>7</v>
      </c>
      <c r="AD128" s="215"/>
      <c r="AE128" s="215"/>
      <c r="AF128" s="215"/>
      <c r="AG128" s="215"/>
      <c r="AH128" s="215"/>
      <c r="AI128" s="216"/>
      <c r="AJ128" s="191" t="s">
        <v>2</v>
      </c>
      <c r="AK128" s="214" t="s">
        <v>8</v>
      </c>
      <c r="AL128" s="215"/>
      <c r="AM128" s="215"/>
      <c r="AN128" s="215"/>
      <c r="AO128" s="215"/>
      <c r="AP128" s="215"/>
      <c r="AQ128" s="215"/>
      <c r="AR128" s="216"/>
      <c r="AS128" s="75" t="s">
        <v>9</v>
      </c>
      <c r="AT128" s="191" t="s">
        <v>2</v>
      </c>
      <c r="AU128" s="214" t="s">
        <v>10</v>
      </c>
      <c r="AV128" s="215"/>
      <c r="AW128" s="215"/>
      <c r="AX128" s="215"/>
      <c r="AY128" s="215"/>
      <c r="AZ128" s="215"/>
      <c r="BA128" s="215"/>
      <c r="BB128" s="216"/>
    </row>
    <row r="129" spans="1:54" x14ac:dyDescent="0.25">
      <c r="A129" s="181"/>
      <c r="B129" s="182" t="s">
        <v>11</v>
      </c>
      <c r="C129" s="183" t="s">
        <v>12</v>
      </c>
      <c r="D129" s="183" t="s">
        <v>13</v>
      </c>
      <c r="E129" s="183" t="s">
        <v>14</v>
      </c>
      <c r="F129" s="183" t="s">
        <v>15</v>
      </c>
      <c r="G129" s="184" t="s">
        <v>16</v>
      </c>
      <c r="H129" s="183" t="s">
        <v>17</v>
      </c>
      <c r="I129" s="183" t="s">
        <v>18</v>
      </c>
      <c r="J129" s="185" t="s">
        <v>19</v>
      </c>
      <c r="K129" s="181"/>
      <c r="L129" s="183" t="s">
        <v>12</v>
      </c>
      <c r="M129" s="183" t="s">
        <v>13</v>
      </c>
      <c r="N129" s="183" t="s">
        <v>14</v>
      </c>
      <c r="O129" s="183" t="s">
        <v>15</v>
      </c>
      <c r="P129" s="184" t="s">
        <v>16</v>
      </c>
      <c r="Q129" s="183" t="s">
        <v>17</v>
      </c>
      <c r="R129" s="183" t="s">
        <v>18</v>
      </c>
      <c r="S129" s="182" t="s">
        <v>19</v>
      </c>
      <c r="T129" s="181"/>
      <c r="U129" s="183" t="s">
        <v>12</v>
      </c>
      <c r="V129" s="183" t="s">
        <v>13</v>
      </c>
      <c r="W129" s="183" t="s">
        <v>14</v>
      </c>
      <c r="X129" s="183" t="s">
        <v>15</v>
      </c>
      <c r="Y129" s="184" t="s">
        <v>16</v>
      </c>
      <c r="Z129" s="183" t="s">
        <v>17</v>
      </c>
      <c r="AA129" s="183" t="s">
        <v>18</v>
      </c>
      <c r="AB129" s="181"/>
      <c r="AC129" s="183" t="s">
        <v>12</v>
      </c>
      <c r="AD129" s="183" t="s">
        <v>13</v>
      </c>
      <c r="AE129" s="183" t="s">
        <v>14</v>
      </c>
      <c r="AF129" s="183" t="s">
        <v>15</v>
      </c>
      <c r="AG129" s="184" t="s">
        <v>16</v>
      </c>
      <c r="AH129" s="183" t="s">
        <v>17</v>
      </c>
      <c r="AI129" s="185" t="s">
        <v>18</v>
      </c>
      <c r="AJ129" s="181"/>
      <c r="AK129" s="183" t="s">
        <v>12</v>
      </c>
      <c r="AL129" s="183" t="s">
        <v>13</v>
      </c>
      <c r="AM129" s="183" t="s">
        <v>14</v>
      </c>
      <c r="AN129" s="183" t="s">
        <v>15</v>
      </c>
      <c r="AO129" s="184" t="s">
        <v>16</v>
      </c>
      <c r="AP129" s="183" t="s">
        <v>17</v>
      </c>
      <c r="AQ129" s="183" t="s">
        <v>18</v>
      </c>
      <c r="AR129" s="76" t="s">
        <v>19</v>
      </c>
      <c r="AS129" s="76" t="s">
        <v>11</v>
      </c>
      <c r="AT129" s="181"/>
      <c r="AU129" s="183" t="s">
        <v>12</v>
      </c>
      <c r="AV129" s="183" t="s">
        <v>13</v>
      </c>
      <c r="AW129" s="183" t="s">
        <v>14</v>
      </c>
      <c r="AX129" s="183" t="s">
        <v>15</v>
      </c>
      <c r="AY129" s="184" t="s">
        <v>16</v>
      </c>
      <c r="AZ129" s="183" t="s">
        <v>17</v>
      </c>
      <c r="BA129" s="183" t="s">
        <v>18</v>
      </c>
      <c r="BB129" s="76" t="s">
        <v>19</v>
      </c>
    </row>
    <row r="130" spans="1:54" x14ac:dyDescent="0.25">
      <c r="A130" s="181" t="s">
        <v>20</v>
      </c>
      <c r="B130" s="205"/>
      <c r="C130" s="80">
        <v>0</v>
      </c>
      <c r="D130" s="80">
        <v>0</v>
      </c>
      <c r="E130" s="80">
        <v>0</v>
      </c>
      <c r="F130" s="80">
        <v>0</v>
      </c>
      <c r="G130" s="80">
        <v>0</v>
      </c>
      <c r="H130" s="80">
        <v>0</v>
      </c>
      <c r="I130" s="80">
        <v>0</v>
      </c>
      <c r="J130" s="81">
        <f t="shared" ref="J130:J147" si="69">SUM(C130:I130)</f>
        <v>0</v>
      </c>
      <c r="K130" s="181" t="s">
        <v>20</v>
      </c>
      <c r="L130" s="186">
        <f t="shared" ref="L130:R147" si="70">C130*$B130</f>
        <v>0</v>
      </c>
      <c r="M130" s="186">
        <f t="shared" si="70"/>
        <v>0</v>
      </c>
      <c r="N130" s="186">
        <f t="shared" si="70"/>
        <v>0</v>
      </c>
      <c r="O130" s="186">
        <f t="shared" si="70"/>
        <v>0</v>
      </c>
      <c r="P130" s="186">
        <f t="shared" si="70"/>
        <v>0</v>
      </c>
      <c r="Q130" s="186">
        <f t="shared" si="70"/>
        <v>0</v>
      </c>
      <c r="R130" s="186">
        <f t="shared" si="70"/>
        <v>0</v>
      </c>
      <c r="S130" s="74">
        <f t="shared" ref="S130:S143" si="71">SUM(L130:R130)</f>
        <v>0</v>
      </c>
      <c r="T130" s="181" t="s">
        <v>20</v>
      </c>
      <c r="U130" s="80">
        <v>0</v>
      </c>
      <c r="V130" s="80">
        <v>0</v>
      </c>
      <c r="W130" s="80">
        <v>0</v>
      </c>
      <c r="X130" s="80">
        <v>0</v>
      </c>
      <c r="Y130" s="80">
        <v>0</v>
      </c>
      <c r="Z130" s="80">
        <v>0</v>
      </c>
      <c r="AA130" s="80">
        <v>0</v>
      </c>
      <c r="AB130" s="181" t="s">
        <v>20</v>
      </c>
      <c r="AC130" s="80">
        <v>0</v>
      </c>
      <c r="AD130" s="80">
        <v>0</v>
      </c>
      <c r="AE130" s="80">
        <v>0</v>
      </c>
      <c r="AF130" s="80">
        <v>0</v>
      </c>
      <c r="AG130" s="80">
        <v>0</v>
      </c>
      <c r="AH130" s="80">
        <v>0</v>
      </c>
      <c r="AI130" s="80">
        <v>0</v>
      </c>
      <c r="AJ130" s="181" t="s">
        <v>20</v>
      </c>
      <c r="AK130" s="186">
        <f t="shared" ref="AK130:AQ147" si="72">IFERROR(U130*L130,0)</f>
        <v>0</v>
      </c>
      <c r="AL130" s="186">
        <f t="shared" si="72"/>
        <v>0</v>
      </c>
      <c r="AM130" s="186">
        <f t="shared" si="72"/>
        <v>0</v>
      </c>
      <c r="AN130" s="186">
        <f t="shared" si="72"/>
        <v>0</v>
      </c>
      <c r="AO130" s="186">
        <f t="shared" si="72"/>
        <v>0</v>
      </c>
      <c r="AP130" s="186">
        <f t="shared" si="72"/>
        <v>0</v>
      </c>
      <c r="AQ130" s="186">
        <f t="shared" si="72"/>
        <v>0</v>
      </c>
      <c r="AR130" s="74">
        <f t="shared" ref="AR130" si="73">SUM(AK130:AQ130)</f>
        <v>0</v>
      </c>
      <c r="AS130" s="74">
        <f t="shared" ref="AS130:AS147" si="74">S130-AR130</f>
        <v>0</v>
      </c>
      <c r="AT130" s="181" t="s">
        <v>20</v>
      </c>
      <c r="AU130" s="186">
        <f t="shared" ref="AU130:BA145" si="75">IFERROR(L130*(1-U130/(AC130)),0)</f>
        <v>0</v>
      </c>
      <c r="AV130" s="186">
        <f t="shared" si="75"/>
        <v>0</v>
      </c>
      <c r="AW130" s="186">
        <f t="shared" si="75"/>
        <v>0</v>
      </c>
      <c r="AX130" s="186">
        <f t="shared" si="75"/>
        <v>0</v>
      </c>
      <c r="AY130" s="186">
        <f t="shared" si="75"/>
        <v>0</v>
      </c>
      <c r="AZ130" s="186">
        <f t="shared" si="75"/>
        <v>0</v>
      </c>
      <c r="BA130" s="186">
        <f t="shared" si="75"/>
        <v>0</v>
      </c>
      <c r="BB130" s="74">
        <f t="shared" ref="BB130:BB147" si="76">SUM(AU130:BA130)</f>
        <v>0</v>
      </c>
    </row>
    <row r="131" spans="1:54" x14ac:dyDescent="0.25">
      <c r="A131" s="181" t="s">
        <v>21</v>
      </c>
      <c r="B131" s="205"/>
      <c r="C131" s="80">
        <v>0</v>
      </c>
      <c r="D131" s="80">
        <v>0</v>
      </c>
      <c r="E131" s="80">
        <v>0</v>
      </c>
      <c r="F131" s="80">
        <v>0</v>
      </c>
      <c r="G131" s="80">
        <v>0</v>
      </c>
      <c r="H131" s="80">
        <v>0</v>
      </c>
      <c r="I131" s="80">
        <v>0</v>
      </c>
      <c r="J131" s="81">
        <f t="shared" si="69"/>
        <v>0</v>
      </c>
      <c r="K131" s="181" t="s">
        <v>21</v>
      </c>
      <c r="L131" s="186">
        <f t="shared" si="70"/>
        <v>0</v>
      </c>
      <c r="M131" s="186">
        <f t="shared" si="70"/>
        <v>0</v>
      </c>
      <c r="N131" s="186">
        <f t="shared" si="70"/>
        <v>0</v>
      </c>
      <c r="O131" s="186">
        <f t="shared" si="70"/>
        <v>0</v>
      </c>
      <c r="P131" s="186">
        <f t="shared" si="70"/>
        <v>0</v>
      </c>
      <c r="Q131" s="186">
        <f t="shared" si="70"/>
        <v>0</v>
      </c>
      <c r="R131" s="186">
        <f t="shared" si="70"/>
        <v>0</v>
      </c>
      <c r="S131" s="74">
        <f t="shared" si="71"/>
        <v>0</v>
      </c>
      <c r="T131" s="181" t="s">
        <v>21</v>
      </c>
      <c r="U131" s="80">
        <v>0</v>
      </c>
      <c r="V131" s="80">
        <v>0</v>
      </c>
      <c r="W131" s="80">
        <v>0</v>
      </c>
      <c r="X131" s="80">
        <v>0</v>
      </c>
      <c r="Y131" s="80">
        <v>0</v>
      </c>
      <c r="Z131" s="80">
        <v>0</v>
      </c>
      <c r="AA131" s="80">
        <v>0</v>
      </c>
      <c r="AB131" s="181" t="s">
        <v>21</v>
      </c>
      <c r="AC131" s="80">
        <v>0</v>
      </c>
      <c r="AD131" s="80">
        <v>0</v>
      </c>
      <c r="AE131" s="80">
        <v>0</v>
      </c>
      <c r="AF131" s="80">
        <v>0</v>
      </c>
      <c r="AG131" s="80">
        <v>0</v>
      </c>
      <c r="AH131" s="80">
        <v>0</v>
      </c>
      <c r="AI131" s="80">
        <v>0</v>
      </c>
      <c r="AJ131" s="181" t="s">
        <v>21</v>
      </c>
      <c r="AK131" s="186">
        <f t="shared" si="72"/>
        <v>0</v>
      </c>
      <c r="AL131" s="186">
        <f t="shared" si="72"/>
        <v>0</v>
      </c>
      <c r="AM131" s="186">
        <f t="shared" si="72"/>
        <v>0</v>
      </c>
      <c r="AN131" s="186">
        <f t="shared" si="72"/>
        <v>0</v>
      </c>
      <c r="AO131" s="186">
        <f t="shared" si="72"/>
        <v>0</v>
      </c>
      <c r="AP131" s="186">
        <f t="shared" si="72"/>
        <v>0</v>
      </c>
      <c r="AQ131" s="186">
        <f t="shared" si="72"/>
        <v>0</v>
      </c>
      <c r="AR131" s="74">
        <f t="shared" ref="AR131:AR147" si="77">SUM(AK131:AQ131)</f>
        <v>0</v>
      </c>
      <c r="AS131" s="74">
        <f t="shared" si="74"/>
        <v>0</v>
      </c>
      <c r="AT131" s="181" t="s">
        <v>21</v>
      </c>
      <c r="AU131" s="186">
        <f t="shared" si="75"/>
        <v>0</v>
      </c>
      <c r="AV131" s="186">
        <f t="shared" si="75"/>
        <v>0</v>
      </c>
      <c r="AW131" s="186">
        <f t="shared" si="75"/>
        <v>0</v>
      </c>
      <c r="AX131" s="186">
        <f t="shared" si="75"/>
        <v>0</v>
      </c>
      <c r="AY131" s="186">
        <f t="shared" si="75"/>
        <v>0</v>
      </c>
      <c r="AZ131" s="186">
        <f t="shared" si="75"/>
        <v>0</v>
      </c>
      <c r="BA131" s="186">
        <f t="shared" si="75"/>
        <v>0</v>
      </c>
      <c r="BB131" s="74">
        <f t="shared" si="76"/>
        <v>0</v>
      </c>
    </row>
    <row r="132" spans="1:54" x14ac:dyDescent="0.25">
      <c r="A132" s="181" t="s">
        <v>22</v>
      </c>
      <c r="B132" s="205"/>
      <c r="C132" s="80">
        <v>0</v>
      </c>
      <c r="D132" s="80">
        <v>0</v>
      </c>
      <c r="E132" s="80">
        <v>0</v>
      </c>
      <c r="F132" s="80">
        <v>0</v>
      </c>
      <c r="G132" s="80">
        <v>0</v>
      </c>
      <c r="H132" s="80">
        <v>0</v>
      </c>
      <c r="I132" s="80">
        <v>0</v>
      </c>
      <c r="J132" s="81">
        <f t="shared" si="69"/>
        <v>0</v>
      </c>
      <c r="K132" s="181" t="s">
        <v>22</v>
      </c>
      <c r="L132" s="186">
        <f t="shared" si="70"/>
        <v>0</v>
      </c>
      <c r="M132" s="186">
        <f t="shared" si="70"/>
        <v>0</v>
      </c>
      <c r="N132" s="186">
        <f t="shared" si="70"/>
        <v>0</v>
      </c>
      <c r="O132" s="186">
        <f t="shared" si="70"/>
        <v>0</v>
      </c>
      <c r="P132" s="186">
        <f t="shared" si="70"/>
        <v>0</v>
      </c>
      <c r="Q132" s="186">
        <f t="shared" si="70"/>
        <v>0</v>
      </c>
      <c r="R132" s="186">
        <f t="shared" si="70"/>
        <v>0</v>
      </c>
      <c r="S132" s="74">
        <f t="shared" si="71"/>
        <v>0</v>
      </c>
      <c r="T132" s="181" t="s">
        <v>22</v>
      </c>
      <c r="U132" s="80">
        <v>0</v>
      </c>
      <c r="V132" s="80">
        <v>0</v>
      </c>
      <c r="W132" s="80">
        <v>0</v>
      </c>
      <c r="X132" s="80">
        <v>0</v>
      </c>
      <c r="Y132" s="80">
        <v>0</v>
      </c>
      <c r="Z132" s="80">
        <v>0</v>
      </c>
      <c r="AA132" s="80">
        <v>0</v>
      </c>
      <c r="AB132" s="181" t="s">
        <v>22</v>
      </c>
      <c r="AC132" s="80">
        <v>0</v>
      </c>
      <c r="AD132" s="80">
        <v>0</v>
      </c>
      <c r="AE132" s="80">
        <v>0</v>
      </c>
      <c r="AF132" s="80">
        <v>0</v>
      </c>
      <c r="AG132" s="80">
        <v>0</v>
      </c>
      <c r="AH132" s="80">
        <v>0</v>
      </c>
      <c r="AI132" s="80">
        <v>0</v>
      </c>
      <c r="AJ132" s="181" t="s">
        <v>22</v>
      </c>
      <c r="AK132" s="186">
        <f t="shared" si="72"/>
        <v>0</v>
      </c>
      <c r="AL132" s="186">
        <f t="shared" si="72"/>
        <v>0</v>
      </c>
      <c r="AM132" s="186">
        <f t="shared" si="72"/>
        <v>0</v>
      </c>
      <c r="AN132" s="186">
        <f t="shared" si="72"/>
        <v>0</v>
      </c>
      <c r="AO132" s="186">
        <f t="shared" si="72"/>
        <v>0</v>
      </c>
      <c r="AP132" s="186">
        <f t="shared" si="72"/>
        <v>0</v>
      </c>
      <c r="AQ132" s="186">
        <f t="shared" si="72"/>
        <v>0</v>
      </c>
      <c r="AR132" s="74">
        <f t="shared" si="77"/>
        <v>0</v>
      </c>
      <c r="AS132" s="74">
        <f t="shared" si="74"/>
        <v>0</v>
      </c>
      <c r="AT132" s="181" t="s">
        <v>22</v>
      </c>
      <c r="AU132" s="186">
        <f t="shared" si="75"/>
        <v>0</v>
      </c>
      <c r="AV132" s="186">
        <f t="shared" si="75"/>
        <v>0</v>
      </c>
      <c r="AW132" s="186">
        <f t="shared" si="75"/>
        <v>0</v>
      </c>
      <c r="AX132" s="186">
        <f t="shared" si="75"/>
        <v>0</v>
      </c>
      <c r="AY132" s="186">
        <f t="shared" si="75"/>
        <v>0</v>
      </c>
      <c r="AZ132" s="186">
        <f t="shared" si="75"/>
        <v>0</v>
      </c>
      <c r="BA132" s="186">
        <f t="shared" si="75"/>
        <v>0</v>
      </c>
      <c r="BB132" s="74">
        <f t="shared" si="76"/>
        <v>0</v>
      </c>
    </row>
    <row r="133" spans="1:54" x14ac:dyDescent="0.25">
      <c r="A133" s="181" t="s">
        <v>23</v>
      </c>
      <c r="B133" s="205"/>
      <c r="C133" s="80">
        <v>0</v>
      </c>
      <c r="D133" s="80">
        <v>1</v>
      </c>
      <c r="E133" s="80">
        <v>0</v>
      </c>
      <c r="F133" s="80">
        <v>0</v>
      </c>
      <c r="G133" s="80">
        <v>0</v>
      </c>
      <c r="H133" s="80">
        <v>0</v>
      </c>
      <c r="I133" s="80">
        <v>0</v>
      </c>
      <c r="J133" s="81">
        <f t="shared" si="69"/>
        <v>1</v>
      </c>
      <c r="K133" s="181" t="s">
        <v>23</v>
      </c>
      <c r="L133" s="186">
        <f t="shared" si="70"/>
        <v>0</v>
      </c>
      <c r="M133" s="186">
        <f t="shared" si="70"/>
        <v>0</v>
      </c>
      <c r="N133" s="186">
        <f t="shared" si="70"/>
        <v>0</v>
      </c>
      <c r="O133" s="186">
        <f t="shared" si="70"/>
        <v>0</v>
      </c>
      <c r="P133" s="186">
        <f t="shared" si="70"/>
        <v>0</v>
      </c>
      <c r="Q133" s="186">
        <f t="shared" si="70"/>
        <v>0</v>
      </c>
      <c r="R133" s="186">
        <f t="shared" si="70"/>
        <v>0</v>
      </c>
      <c r="S133" s="74">
        <f t="shared" si="71"/>
        <v>0</v>
      </c>
      <c r="T133" s="181" t="s">
        <v>23</v>
      </c>
      <c r="U133" s="80">
        <v>0</v>
      </c>
      <c r="V133" s="80">
        <v>0.83676470588235297</v>
      </c>
      <c r="W133" s="80">
        <v>0</v>
      </c>
      <c r="X133" s="80">
        <v>0</v>
      </c>
      <c r="Y133" s="80">
        <v>0</v>
      </c>
      <c r="Z133" s="80">
        <v>0</v>
      </c>
      <c r="AA133" s="80">
        <v>0</v>
      </c>
      <c r="AB133" s="181" t="s">
        <v>23</v>
      </c>
      <c r="AC133" s="80">
        <v>0</v>
      </c>
      <c r="AD133" s="80">
        <v>0.90300000000000002</v>
      </c>
      <c r="AE133" s="80">
        <v>0</v>
      </c>
      <c r="AF133" s="80">
        <v>0</v>
      </c>
      <c r="AG133" s="80">
        <v>0</v>
      </c>
      <c r="AH133" s="80">
        <v>0</v>
      </c>
      <c r="AI133" s="80">
        <v>0</v>
      </c>
      <c r="AJ133" s="181" t="s">
        <v>23</v>
      </c>
      <c r="AK133" s="186">
        <f t="shared" si="72"/>
        <v>0</v>
      </c>
      <c r="AL133" s="186">
        <f t="shared" si="72"/>
        <v>0</v>
      </c>
      <c r="AM133" s="186">
        <f t="shared" si="72"/>
        <v>0</v>
      </c>
      <c r="AN133" s="186">
        <f t="shared" si="72"/>
        <v>0</v>
      </c>
      <c r="AO133" s="186">
        <f t="shared" si="72"/>
        <v>0</v>
      </c>
      <c r="AP133" s="186">
        <f t="shared" si="72"/>
        <v>0</v>
      </c>
      <c r="AQ133" s="186">
        <f t="shared" si="72"/>
        <v>0</v>
      </c>
      <c r="AR133" s="74">
        <f t="shared" si="77"/>
        <v>0</v>
      </c>
      <c r="AS133" s="74">
        <f t="shared" si="74"/>
        <v>0</v>
      </c>
      <c r="AT133" s="181" t="s">
        <v>23</v>
      </c>
      <c r="AU133" s="186">
        <f t="shared" si="75"/>
        <v>0</v>
      </c>
      <c r="AV133" s="186">
        <f t="shared" si="75"/>
        <v>0</v>
      </c>
      <c r="AW133" s="186">
        <f t="shared" si="75"/>
        <v>0</v>
      </c>
      <c r="AX133" s="186">
        <f t="shared" si="75"/>
        <v>0</v>
      </c>
      <c r="AY133" s="186">
        <f t="shared" si="75"/>
        <v>0</v>
      </c>
      <c r="AZ133" s="186">
        <f t="shared" si="75"/>
        <v>0</v>
      </c>
      <c r="BA133" s="186">
        <f t="shared" si="75"/>
        <v>0</v>
      </c>
      <c r="BB133" s="74">
        <f t="shared" si="76"/>
        <v>0</v>
      </c>
    </row>
    <row r="134" spans="1:54" x14ac:dyDescent="0.25">
      <c r="A134" s="187" t="s">
        <v>24</v>
      </c>
      <c r="B134" s="205"/>
      <c r="C134" s="80">
        <v>0</v>
      </c>
      <c r="D134" s="80">
        <v>0</v>
      </c>
      <c r="E134" s="80">
        <v>0</v>
      </c>
      <c r="F134" s="80">
        <v>0</v>
      </c>
      <c r="G134" s="80">
        <v>0</v>
      </c>
      <c r="H134" s="80">
        <v>0</v>
      </c>
      <c r="I134" s="80">
        <v>0</v>
      </c>
      <c r="J134" s="81">
        <f t="shared" si="69"/>
        <v>0</v>
      </c>
      <c r="K134" s="187" t="s">
        <v>24</v>
      </c>
      <c r="L134" s="186">
        <f t="shared" si="70"/>
        <v>0</v>
      </c>
      <c r="M134" s="186">
        <f t="shared" si="70"/>
        <v>0</v>
      </c>
      <c r="N134" s="186">
        <f t="shared" si="70"/>
        <v>0</v>
      </c>
      <c r="O134" s="186">
        <f t="shared" si="70"/>
        <v>0</v>
      </c>
      <c r="P134" s="186">
        <f t="shared" si="70"/>
        <v>0</v>
      </c>
      <c r="Q134" s="186">
        <f t="shared" si="70"/>
        <v>0</v>
      </c>
      <c r="R134" s="186">
        <f t="shared" si="70"/>
        <v>0</v>
      </c>
      <c r="S134" s="74">
        <f t="shared" si="71"/>
        <v>0</v>
      </c>
      <c r="T134" s="187" t="s">
        <v>24</v>
      </c>
      <c r="U134" s="80">
        <v>0</v>
      </c>
      <c r="V134" s="80">
        <v>0</v>
      </c>
      <c r="W134" s="80">
        <v>0</v>
      </c>
      <c r="X134" s="80">
        <v>0</v>
      </c>
      <c r="Y134" s="80">
        <v>0</v>
      </c>
      <c r="Z134" s="80">
        <v>0</v>
      </c>
      <c r="AA134" s="80">
        <v>0</v>
      </c>
      <c r="AB134" s="187" t="s">
        <v>24</v>
      </c>
      <c r="AC134" s="80">
        <v>0</v>
      </c>
      <c r="AD134" s="80">
        <v>0</v>
      </c>
      <c r="AE134" s="80">
        <v>0</v>
      </c>
      <c r="AF134" s="80">
        <v>0</v>
      </c>
      <c r="AG134" s="80">
        <v>0</v>
      </c>
      <c r="AH134" s="80">
        <v>0</v>
      </c>
      <c r="AI134" s="80">
        <v>0</v>
      </c>
      <c r="AJ134" s="187" t="s">
        <v>24</v>
      </c>
      <c r="AK134" s="186">
        <f t="shared" si="72"/>
        <v>0</v>
      </c>
      <c r="AL134" s="186">
        <f t="shared" si="72"/>
        <v>0</v>
      </c>
      <c r="AM134" s="186">
        <f t="shared" si="72"/>
        <v>0</v>
      </c>
      <c r="AN134" s="186">
        <f t="shared" si="72"/>
        <v>0</v>
      </c>
      <c r="AO134" s="186">
        <f t="shared" si="72"/>
        <v>0</v>
      </c>
      <c r="AP134" s="186">
        <f t="shared" si="72"/>
        <v>0</v>
      </c>
      <c r="AQ134" s="186">
        <f t="shared" si="72"/>
        <v>0</v>
      </c>
      <c r="AR134" s="74">
        <f t="shared" si="77"/>
        <v>0</v>
      </c>
      <c r="AS134" s="74">
        <f t="shared" si="74"/>
        <v>0</v>
      </c>
      <c r="AT134" s="187" t="s">
        <v>24</v>
      </c>
      <c r="AU134" s="186">
        <f t="shared" si="75"/>
        <v>0</v>
      </c>
      <c r="AV134" s="186">
        <f t="shared" si="75"/>
        <v>0</v>
      </c>
      <c r="AW134" s="186">
        <f t="shared" si="75"/>
        <v>0</v>
      </c>
      <c r="AX134" s="186">
        <f t="shared" si="75"/>
        <v>0</v>
      </c>
      <c r="AY134" s="186">
        <f t="shared" si="75"/>
        <v>0</v>
      </c>
      <c r="AZ134" s="186">
        <f t="shared" si="75"/>
        <v>0</v>
      </c>
      <c r="BA134" s="186">
        <f t="shared" si="75"/>
        <v>0</v>
      </c>
      <c r="BB134" s="74">
        <f t="shared" si="76"/>
        <v>0</v>
      </c>
    </row>
    <row r="135" spans="1:54" x14ac:dyDescent="0.25">
      <c r="A135" s="188" t="s">
        <v>25</v>
      </c>
      <c r="B135" s="205"/>
      <c r="C135" s="80">
        <v>0</v>
      </c>
      <c r="D135" s="80">
        <v>0</v>
      </c>
      <c r="E135" s="80">
        <v>0</v>
      </c>
      <c r="F135" s="80">
        <v>0</v>
      </c>
      <c r="G135" s="80">
        <v>0</v>
      </c>
      <c r="H135" s="80">
        <v>0</v>
      </c>
      <c r="I135" s="80">
        <v>0</v>
      </c>
      <c r="J135" s="81">
        <f t="shared" si="69"/>
        <v>0</v>
      </c>
      <c r="K135" s="188" t="s">
        <v>25</v>
      </c>
      <c r="L135" s="186">
        <f t="shared" si="70"/>
        <v>0</v>
      </c>
      <c r="M135" s="186">
        <f t="shared" si="70"/>
        <v>0</v>
      </c>
      <c r="N135" s="186">
        <f t="shared" si="70"/>
        <v>0</v>
      </c>
      <c r="O135" s="186">
        <f t="shared" si="70"/>
        <v>0</v>
      </c>
      <c r="P135" s="186">
        <f t="shared" si="70"/>
        <v>0</v>
      </c>
      <c r="Q135" s="186">
        <f t="shared" si="70"/>
        <v>0</v>
      </c>
      <c r="R135" s="186">
        <f t="shared" si="70"/>
        <v>0</v>
      </c>
      <c r="S135" s="74">
        <f t="shared" si="71"/>
        <v>0</v>
      </c>
      <c r="T135" s="188" t="s">
        <v>25</v>
      </c>
      <c r="U135" s="80">
        <v>0</v>
      </c>
      <c r="V135" s="80">
        <v>0</v>
      </c>
      <c r="W135" s="80">
        <v>0</v>
      </c>
      <c r="X135" s="80">
        <v>0</v>
      </c>
      <c r="Y135" s="80">
        <v>0</v>
      </c>
      <c r="Z135" s="80">
        <v>0</v>
      </c>
      <c r="AA135" s="80">
        <v>0</v>
      </c>
      <c r="AB135" s="188" t="s">
        <v>25</v>
      </c>
      <c r="AC135" s="80">
        <v>0</v>
      </c>
      <c r="AD135" s="80">
        <v>0</v>
      </c>
      <c r="AE135" s="80">
        <v>0</v>
      </c>
      <c r="AF135" s="80">
        <v>0</v>
      </c>
      <c r="AG135" s="80">
        <v>0</v>
      </c>
      <c r="AH135" s="80">
        <v>0</v>
      </c>
      <c r="AI135" s="80">
        <v>0</v>
      </c>
      <c r="AJ135" s="188" t="s">
        <v>25</v>
      </c>
      <c r="AK135" s="186">
        <f t="shared" si="72"/>
        <v>0</v>
      </c>
      <c r="AL135" s="186">
        <f t="shared" si="72"/>
        <v>0</v>
      </c>
      <c r="AM135" s="186">
        <f t="shared" si="72"/>
        <v>0</v>
      </c>
      <c r="AN135" s="186">
        <f t="shared" si="72"/>
        <v>0</v>
      </c>
      <c r="AO135" s="186">
        <f t="shared" si="72"/>
        <v>0</v>
      </c>
      <c r="AP135" s="186">
        <f t="shared" si="72"/>
        <v>0</v>
      </c>
      <c r="AQ135" s="186">
        <f t="shared" si="72"/>
        <v>0</v>
      </c>
      <c r="AR135" s="74">
        <f t="shared" si="77"/>
        <v>0</v>
      </c>
      <c r="AS135" s="74">
        <f t="shared" si="74"/>
        <v>0</v>
      </c>
      <c r="AT135" s="188" t="s">
        <v>25</v>
      </c>
      <c r="AU135" s="186">
        <f t="shared" si="75"/>
        <v>0</v>
      </c>
      <c r="AV135" s="186">
        <f t="shared" si="75"/>
        <v>0</v>
      </c>
      <c r="AW135" s="186">
        <f t="shared" si="75"/>
        <v>0</v>
      </c>
      <c r="AX135" s="186">
        <f t="shared" si="75"/>
        <v>0</v>
      </c>
      <c r="AY135" s="186">
        <f t="shared" si="75"/>
        <v>0</v>
      </c>
      <c r="AZ135" s="186">
        <f t="shared" si="75"/>
        <v>0</v>
      </c>
      <c r="BA135" s="186">
        <f t="shared" si="75"/>
        <v>0</v>
      </c>
      <c r="BB135" s="74">
        <f t="shared" si="76"/>
        <v>0</v>
      </c>
    </row>
    <row r="136" spans="1:54" x14ac:dyDescent="0.25">
      <c r="A136" s="181" t="s">
        <v>26</v>
      </c>
      <c r="B136" s="205"/>
      <c r="C136" s="80">
        <v>0</v>
      </c>
      <c r="D136" s="80">
        <v>0</v>
      </c>
      <c r="E136" s="80">
        <v>0</v>
      </c>
      <c r="F136" s="80">
        <v>0</v>
      </c>
      <c r="G136" s="80">
        <v>0</v>
      </c>
      <c r="H136" s="80">
        <v>0</v>
      </c>
      <c r="I136" s="80">
        <v>0</v>
      </c>
      <c r="J136" s="81">
        <f t="shared" si="69"/>
        <v>0</v>
      </c>
      <c r="K136" s="181" t="s">
        <v>26</v>
      </c>
      <c r="L136" s="186">
        <f t="shared" si="70"/>
        <v>0</v>
      </c>
      <c r="M136" s="186">
        <f t="shared" si="70"/>
        <v>0</v>
      </c>
      <c r="N136" s="186">
        <f t="shared" si="70"/>
        <v>0</v>
      </c>
      <c r="O136" s="186">
        <f t="shared" si="70"/>
        <v>0</v>
      </c>
      <c r="P136" s="186">
        <f t="shared" si="70"/>
        <v>0</v>
      </c>
      <c r="Q136" s="186">
        <f t="shared" si="70"/>
        <v>0</v>
      </c>
      <c r="R136" s="186">
        <f t="shared" si="70"/>
        <v>0</v>
      </c>
      <c r="S136" s="74">
        <f t="shared" si="71"/>
        <v>0</v>
      </c>
      <c r="T136" s="181" t="s">
        <v>26</v>
      </c>
      <c r="U136" s="80">
        <v>0</v>
      </c>
      <c r="V136" s="80">
        <v>0</v>
      </c>
      <c r="W136" s="80">
        <v>0</v>
      </c>
      <c r="X136" s="80">
        <v>0</v>
      </c>
      <c r="Y136" s="80">
        <v>0</v>
      </c>
      <c r="Z136" s="80">
        <v>0</v>
      </c>
      <c r="AA136" s="80">
        <v>0</v>
      </c>
      <c r="AB136" s="181" t="s">
        <v>26</v>
      </c>
      <c r="AC136" s="80">
        <v>0</v>
      </c>
      <c r="AD136" s="80">
        <v>0</v>
      </c>
      <c r="AE136" s="80">
        <v>0</v>
      </c>
      <c r="AF136" s="80">
        <v>0</v>
      </c>
      <c r="AG136" s="80">
        <v>0</v>
      </c>
      <c r="AH136" s="80">
        <v>0</v>
      </c>
      <c r="AI136" s="80">
        <v>0</v>
      </c>
      <c r="AJ136" s="181" t="s">
        <v>26</v>
      </c>
      <c r="AK136" s="186">
        <f t="shared" si="72"/>
        <v>0</v>
      </c>
      <c r="AL136" s="186">
        <f t="shared" si="72"/>
        <v>0</v>
      </c>
      <c r="AM136" s="186">
        <f t="shared" si="72"/>
        <v>0</v>
      </c>
      <c r="AN136" s="186">
        <f t="shared" si="72"/>
        <v>0</v>
      </c>
      <c r="AO136" s="186">
        <f t="shared" si="72"/>
        <v>0</v>
      </c>
      <c r="AP136" s="186">
        <f t="shared" si="72"/>
        <v>0</v>
      </c>
      <c r="AQ136" s="186">
        <f t="shared" si="72"/>
        <v>0</v>
      </c>
      <c r="AR136" s="74">
        <f t="shared" si="77"/>
        <v>0</v>
      </c>
      <c r="AS136" s="74">
        <f t="shared" si="74"/>
        <v>0</v>
      </c>
      <c r="AT136" s="181" t="s">
        <v>26</v>
      </c>
      <c r="AU136" s="186">
        <f t="shared" si="75"/>
        <v>0</v>
      </c>
      <c r="AV136" s="186">
        <f t="shared" si="75"/>
        <v>0</v>
      </c>
      <c r="AW136" s="186">
        <f t="shared" si="75"/>
        <v>0</v>
      </c>
      <c r="AX136" s="186">
        <f t="shared" si="75"/>
        <v>0</v>
      </c>
      <c r="AY136" s="186">
        <f t="shared" si="75"/>
        <v>0</v>
      </c>
      <c r="AZ136" s="186">
        <f t="shared" si="75"/>
        <v>0</v>
      </c>
      <c r="BA136" s="186">
        <f t="shared" si="75"/>
        <v>0</v>
      </c>
      <c r="BB136" s="74">
        <f t="shared" si="76"/>
        <v>0</v>
      </c>
    </row>
    <row r="137" spans="1:54" x14ac:dyDescent="0.25">
      <c r="A137" s="181" t="s">
        <v>27</v>
      </c>
      <c r="B137" s="205"/>
      <c r="C137" s="80">
        <v>0</v>
      </c>
      <c r="D137" s="80">
        <v>0</v>
      </c>
      <c r="E137" s="80">
        <v>0</v>
      </c>
      <c r="F137" s="80">
        <v>0</v>
      </c>
      <c r="G137" s="80">
        <v>0</v>
      </c>
      <c r="H137" s="80">
        <v>0</v>
      </c>
      <c r="I137" s="80">
        <v>0</v>
      </c>
      <c r="J137" s="81">
        <f t="shared" si="69"/>
        <v>0</v>
      </c>
      <c r="K137" s="181" t="s">
        <v>27</v>
      </c>
      <c r="L137" s="186">
        <f t="shared" si="70"/>
        <v>0</v>
      </c>
      <c r="M137" s="186">
        <f t="shared" si="70"/>
        <v>0</v>
      </c>
      <c r="N137" s="186">
        <f t="shared" si="70"/>
        <v>0</v>
      </c>
      <c r="O137" s="186">
        <f t="shared" si="70"/>
        <v>0</v>
      </c>
      <c r="P137" s="186">
        <f t="shared" si="70"/>
        <v>0</v>
      </c>
      <c r="Q137" s="186">
        <f t="shared" si="70"/>
        <v>0</v>
      </c>
      <c r="R137" s="186">
        <f t="shared" si="70"/>
        <v>0</v>
      </c>
      <c r="S137" s="74">
        <f t="shared" si="71"/>
        <v>0</v>
      </c>
      <c r="T137" s="181" t="s">
        <v>27</v>
      </c>
      <c r="U137" s="80">
        <v>0</v>
      </c>
      <c r="V137" s="80">
        <v>0</v>
      </c>
      <c r="W137" s="80">
        <v>0</v>
      </c>
      <c r="X137" s="80">
        <v>0</v>
      </c>
      <c r="Y137" s="80">
        <v>0</v>
      </c>
      <c r="Z137" s="80">
        <v>0</v>
      </c>
      <c r="AA137" s="80">
        <v>0</v>
      </c>
      <c r="AB137" s="181" t="s">
        <v>27</v>
      </c>
      <c r="AC137" s="80">
        <v>0</v>
      </c>
      <c r="AD137" s="80">
        <v>0</v>
      </c>
      <c r="AE137" s="80">
        <v>0</v>
      </c>
      <c r="AF137" s="80">
        <v>0</v>
      </c>
      <c r="AG137" s="80">
        <v>0</v>
      </c>
      <c r="AH137" s="80">
        <v>0</v>
      </c>
      <c r="AI137" s="80">
        <v>0</v>
      </c>
      <c r="AJ137" s="181" t="s">
        <v>27</v>
      </c>
      <c r="AK137" s="186">
        <f t="shared" si="72"/>
        <v>0</v>
      </c>
      <c r="AL137" s="186">
        <f t="shared" si="72"/>
        <v>0</v>
      </c>
      <c r="AM137" s="186">
        <f t="shared" si="72"/>
        <v>0</v>
      </c>
      <c r="AN137" s="186">
        <f t="shared" si="72"/>
        <v>0</v>
      </c>
      <c r="AO137" s="186">
        <f t="shared" si="72"/>
        <v>0</v>
      </c>
      <c r="AP137" s="186">
        <f t="shared" si="72"/>
        <v>0</v>
      </c>
      <c r="AQ137" s="186">
        <f t="shared" si="72"/>
        <v>0</v>
      </c>
      <c r="AR137" s="74">
        <f t="shared" si="77"/>
        <v>0</v>
      </c>
      <c r="AS137" s="74">
        <f t="shared" si="74"/>
        <v>0</v>
      </c>
      <c r="AT137" s="181" t="s">
        <v>27</v>
      </c>
      <c r="AU137" s="186">
        <f t="shared" si="75"/>
        <v>0</v>
      </c>
      <c r="AV137" s="186">
        <f t="shared" si="75"/>
        <v>0</v>
      </c>
      <c r="AW137" s="186">
        <f t="shared" si="75"/>
        <v>0</v>
      </c>
      <c r="AX137" s="186">
        <f t="shared" si="75"/>
        <v>0</v>
      </c>
      <c r="AY137" s="186">
        <f t="shared" si="75"/>
        <v>0</v>
      </c>
      <c r="AZ137" s="186">
        <f t="shared" si="75"/>
        <v>0</v>
      </c>
      <c r="BA137" s="186">
        <f t="shared" si="75"/>
        <v>0</v>
      </c>
      <c r="BB137" s="74">
        <f t="shared" si="76"/>
        <v>0</v>
      </c>
    </row>
    <row r="138" spans="1:54" x14ac:dyDescent="0.25">
      <c r="A138" s="181" t="s">
        <v>28</v>
      </c>
      <c r="B138" s="205"/>
      <c r="C138" s="80">
        <v>0</v>
      </c>
      <c r="D138" s="80">
        <v>0</v>
      </c>
      <c r="E138" s="80">
        <v>0</v>
      </c>
      <c r="F138" s="80">
        <v>0</v>
      </c>
      <c r="G138" s="80">
        <v>0</v>
      </c>
      <c r="H138" s="80">
        <v>0</v>
      </c>
      <c r="I138" s="80">
        <v>0</v>
      </c>
      <c r="J138" s="81">
        <f t="shared" si="69"/>
        <v>0</v>
      </c>
      <c r="K138" s="181" t="s">
        <v>28</v>
      </c>
      <c r="L138" s="186">
        <f t="shared" si="70"/>
        <v>0</v>
      </c>
      <c r="M138" s="186">
        <f t="shared" si="70"/>
        <v>0</v>
      </c>
      <c r="N138" s="186">
        <f t="shared" si="70"/>
        <v>0</v>
      </c>
      <c r="O138" s="186">
        <f t="shared" si="70"/>
        <v>0</v>
      </c>
      <c r="P138" s="186">
        <f t="shared" si="70"/>
        <v>0</v>
      </c>
      <c r="Q138" s="186">
        <f t="shared" si="70"/>
        <v>0</v>
      </c>
      <c r="R138" s="186">
        <f t="shared" si="70"/>
        <v>0</v>
      </c>
      <c r="S138" s="74">
        <f t="shared" si="71"/>
        <v>0</v>
      </c>
      <c r="T138" s="181" t="s">
        <v>28</v>
      </c>
      <c r="U138" s="80">
        <v>0</v>
      </c>
      <c r="V138" s="80">
        <v>0</v>
      </c>
      <c r="W138" s="80">
        <v>0</v>
      </c>
      <c r="X138" s="80">
        <v>0</v>
      </c>
      <c r="Y138" s="80">
        <v>0</v>
      </c>
      <c r="Z138" s="80">
        <v>0</v>
      </c>
      <c r="AA138" s="80">
        <v>0</v>
      </c>
      <c r="AB138" s="181" t="s">
        <v>28</v>
      </c>
      <c r="AC138" s="80">
        <v>0</v>
      </c>
      <c r="AD138" s="80">
        <v>0</v>
      </c>
      <c r="AE138" s="80">
        <v>0</v>
      </c>
      <c r="AF138" s="80">
        <v>0</v>
      </c>
      <c r="AG138" s="80">
        <v>0</v>
      </c>
      <c r="AH138" s="80">
        <v>0</v>
      </c>
      <c r="AI138" s="80">
        <v>0</v>
      </c>
      <c r="AJ138" s="181" t="s">
        <v>28</v>
      </c>
      <c r="AK138" s="186">
        <f t="shared" si="72"/>
        <v>0</v>
      </c>
      <c r="AL138" s="186">
        <f t="shared" si="72"/>
        <v>0</v>
      </c>
      <c r="AM138" s="186">
        <f t="shared" si="72"/>
        <v>0</v>
      </c>
      <c r="AN138" s="186">
        <f t="shared" si="72"/>
        <v>0</v>
      </c>
      <c r="AO138" s="186">
        <f t="shared" si="72"/>
        <v>0</v>
      </c>
      <c r="AP138" s="186">
        <f t="shared" si="72"/>
        <v>0</v>
      </c>
      <c r="AQ138" s="186">
        <f t="shared" si="72"/>
        <v>0</v>
      </c>
      <c r="AR138" s="74">
        <f t="shared" si="77"/>
        <v>0</v>
      </c>
      <c r="AS138" s="74">
        <f t="shared" si="74"/>
        <v>0</v>
      </c>
      <c r="AT138" s="181" t="s">
        <v>28</v>
      </c>
      <c r="AU138" s="186">
        <f t="shared" si="75"/>
        <v>0</v>
      </c>
      <c r="AV138" s="186">
        <f t="shared" si="75"/>
        <v>0</v>
      </c>
      <c r="AW138" s="186">
        <f t="shared" si="75"/>
        <v>0</v>
      </c>
      <c r="AX138" s="186">
        <f t="shared" si="75"/>
        <v>0</v>
      </c>
      <c r="AY138" s="186">
        <f t="shared" si="75"/>
        <v>0</v>
      </c>
      <c r="AZ138" s="186">
        <f t="shared" si="75"/>
        <v>0</v>
      </c>
      <c r="BA138" s="186">
        <f t="shared" si="75"/>
        <v>0</v>
      </c>
      <c r="BB138" s="74">
        <f t="shared" si="76"/>
        <v>0</v>
      </c>
    </row>
    <row r="139" spans="1:54" x14ac:dyDescent="0.25">
      <c r="A139" s="181" t="s">
        <v>29</v>
      </c>
      <c r="B139" s="205"/>
      <c r="C139" s="80">
        <v>0</v>
      </c>
      <c r="D139" s="80">
        <v>0</v>
      </c>
      <c r="E139" s="80">
        <v>0</v>
      </c>
      <c r="F139" s="80">
        <v>0</v>
      </c>
      <c r="G139" s="80">
        <v>0</v>
      </c>
      <c r="H139" s="80">
        <v>0</v>
      </c>
      <c r="I139" s="80">
        <v>0</v>
      </c>
      <c r="J139" s="81">
        <f t="shared" si="69"/>
        <v>0</v>
      </c>
      <c r="K139" s="181" t="s">
        <v>29</v>
      </c>
      <c r="L139" s="186">
        <f t="shared" si="70"/>
        <v>0</v>
      </c>
      <c r="M139" s="186">
        <f t="shared" si="70"/>
        <v>0</v>
      </c>
      <c r="N139" s="186">
        <f t="shared" si="70"/>
        <v>0</v>
      </c>
      <c r="O139" s="186">
        <f t="shared" si="70"/>
        <v>0</v>
      </c>
      <c r="P139" s="186">
        <f t="shared" si="70"/>
        <v>0</v>
      </c>
      <c r="Q139" s="186">
        <f t="shared" si="70"/>
        <v>0</v>
      </c>
      <c r="R139" s="186">
        <f t="shared" si="70"/>
        <v>0</v>
      </c>
      <c r="S139" s="74">
        <f t="shared" si="71"/>
        <v>0</v>
      </c>
      <c r="T139" s="181" t="s">
        <v>29</v>
      </c>
      <c r="U139" s="80">
        <v>0</v>
      </c>
      <c r="V139" s="80">
        <v>0</v>
      </c>
      <c r="W139" s="80">
        <v>0</v>
      </c>
      <c r="X139" s="80">
        <v>0</v>
      </c>
      <c r="Y139" s="80">
        <v>0</v>
      </c>
      <c r="Z139" s="80">
        <v>0</v>
      </c>
      <c r="AA139" s="80">
        <v>0</v>
      </c>
      <c r="AB139" s="181" t="s">
        <v>29</v>
      </c>
      <c r="AC139" s="80">
        <v>0</v>
      </c>
      <c r="AD139" s="80">
        <v>0</v>
      </c>
      <c r="AE139" s="80">
        <v>0</v>
      </c>
      <c r="AF139" s="80">
        <v>0</v>
      </c>
      <c r="AG139" s="80">
        <v>0</v>
      </c>
      <c r="AH139" s="80">
        <v>0</v>
      </c>
      <c r="AI139" s="80">
        <v>0</v>
      </c>
      <c r="AJ139" s="181" t="s">
        <v>29</v>
      </c>
      <c r="AK139" s="186">
        <f t="shared" si="72"/>
        <v>0</v>
      </c>
      <c r="AL139" s="186">
        <f t="shared" si="72"/>
        <v>0</v>
      </c>
      <c r="AM139" s="186">
        <f t="shared" si="72"/>
        <v>0</v>
      </c>
      <c r="AN139" s="186">
        <f t="shared" si="72"/>
        <v>0</v>
      </c>
      <c r="AO139" s="186">
        <f t="shared" si="72"/>
        <v>0</v>
      </c>
      <c r="AP139" s="186">
        <f t="shared" si="72"/>
        <v>0</v>
      </c>
      <c r="AQ139" s="186">
        <f t="shared" si="72"/>
        <v>0</v>
      </c>
      <c r="AR139" s="74">
        <f t="shared" si="77"/>
        <v>0</v>
      </c>
      <c r="AS139" s="74">
        <f t="shared" si="74"/>
        <v>0</v>
      </c>
      <c r="AT139" s="181" t="s">
        <v>29</v>
      </c>
      <c r="AU139" s="186">
        <f t="shared" si="75"/>
        <v>0</v>
      </c>
      <c r="AV139" s="186">
        <f t="shared" si="75"/>
        <v>0</v>
      </c>
      <c r="AW139" s="186">
        <f t="shared" si="75"/>
        <v>0</v>
      </c>
      <c r="AX139" s="186">
        <f t="shared" si="75"/>
        <v>0</v>
      </c>
      <c r="AY139" s="186">
        <f t="shared" si="75"/>
        <v>0</v>
      </c>
      <c r="AZ139" s="186">
        <f t="shared" si="75"/>
        <v>0</v>
      </c>
      <c r="BA139" s="186">
        <f t="shared" si="75"/>
        <v>0</v>
      </c>
      <c r="BB139" s="74">
        <f t="shared" si="76"/>
        <v>0</v>
      </c>
    </row>
    <row r="140" spans="1:54" x14ac:dyDescent="0.25">
      <c r="A140" s="181" t="s">
        <v>30</v>
      </c>
      <c r="B140" s="205"/>
      <c r="C140" s="80">
        <v>0</v>
      </c>
      <c r="D140" s="80">
        <v>0</v>
      </c>
      <c r="E140" s="80">
        <v>0</v>
      </c>
      <c r="F140" s="80">
        <v>0</v>
      </c>
      <c r="G140" s="80">
        <v>0</v>
      </c>
      <c r="H140" s="80">
        <v>0</v>
      </c>
      <c r="I140" s="80">
        <v>0</v>
      </c>
      <c r="J140" s="81">
        <f t="shared" si="69"/>
        <v>0</v>
      </c>
      <c r="K140" s="181" t="s">
        <v>30</v>
      </c>
      <c r="L140" s="186">
        <f t="shared" si="70"/>
        <v>0</v>
      </c>
      <c r="M140" s="186">
        <f t="shared" si="70"/>
        <v>0</v>
      </c>
      <c r="N140" s="186">
        <f t="shared" si="70"/>
        <v>0</v>
      </c>
      <c r="O140" s="186">
        <f t="shared" si="70"/>
        <v>0</v>
      </c>
      <c r="P140" s="186">
        <f t="shared" si="70"/>
        <v>0</v>
      </c>
      <c r="Q140" s="186">
        <f t="shared" si="70"/>
        <v>0</v>
      </c>
      <c r="R140" s="186">
        <f t="shared" si="70"/>
        <v>0</v>
      </c>
      <c r="S140" s="74">
        <f t="shared" si="71"/>
        <v>0</v>
      </c>
      <c r="T140" s="181" t="s">
        <v>30</v>
      </c>
      <c r="U140" s="80">
        <v>0</v>
      </c>
      <c r="V140" s="80">
        <v>0</v>
      </c>
      <c r="W140" s="80">
        <v>0</v>
      </c>
      <c r="X140" s="80">
        <v>0</v>
      </c>
      <c r="Y140" s="80">
        <v>0</v>
      </c>
      <c r="Z140" s="80">
        <v>0</v>
      </c>
      <c r="AA140" s="80">
        <v>0</v>
      </c>
      <c r="AB140" s="181" t="s">
        <v>30</v>
      </c>
      <c r="AC140" s="80">
        <v>0</v>
      </c>
      <c r="AD140" s="80">
        <v>0</v>
      </c>
      <c r="AE140" s="80">
        <v>0</v>
      </c>
      <c r="AF140" s="80">
        <v>0</v>
      </c>
      <c r="AG140" s="80">
        <v>0</v>
      </c>
      <c r="AH140" s="80">
        <v>0</v>
      </c>
      <c r="AI140" s="80">
        <v>0</v>
      </c>
      <c r="AJ140" s="181" t="s">
        <v>30</v>
      </c>
      <c r="AK140" s="186">
        <f t="shared" si="72"/>
        <v>0</v>
      </c>
      <c r="AL140" s="186">
        <f t="shared" si="72"/>
        <v>0</v>
      </c>
      <c r="AM140" s="186">
        <f t="shared" si="72"/>
        <v>0</v>
      </c>
      <c r="AN140" s="186">
        <f t="shared" si="72"/>
        <v>0</v>
      </c>
      <c r="AO140" s="186">
        <f t="shared" si="72"/>
        <v>0</v>
      </c>
      <c r="AP140" s="186">
        <f t="shared" si="72"/>
        <v>0</v>
      </c>
      <c r="AQ140" s="186">
        <f t="shared" si="72"/>
        <v>0</v>
      </c>
      <c r="AR140" s="74">
        <f t="shared" si="77"/>
        <v>0</v>
      </c>
      <c r="AS140" s="74">
        <f t="shared" si="74"/>
        <v>0</v>
      </c>
      <c r="AT140" s="181" t="s">
        <v>30</v>
      </c>
      <c r="AU140" s="186">
        <f t="shared" si="75"/>
        <v>0</v>
      </c>
      <c r="AV140" s="186">
        <f t="shared" si="75"/>
        <v>0</v>
      </c>
      <c r="AW140" s="186">
        <f t="shared" si="75"/>
        <v>0</v>
      </c>
      <c r="AX140" s="186">
        <f t="shared" si="75"/>
        <v>0</v>
      </c>
      <c r="AY140" s="186">
        <f t="shared" si="75"/>
        <v>0</v>
      </c>
      <c r="AZ140" s="186">
        <f t="shared" si="75"/>
        <v>0</v>
      </c>
      <c r="BA140" s="186">
        <f t="shared" si="75"/>
        <v>0</v>
      </c>
      <c r="BB140" s="74">
        <f t="shared" si="76"/>
        <v>0</v>
      </c>
    </row>
    <row r="141" spans="1:54" x14ac:dyDescent="0.25">
      <c r="A141" s="181" t="s">
        <v>31</v>
      </c>
      <c r="B141" s="205"/>
      <c r="C141" s="80">
        <v>0</v>
      </c>
      <c r="D141" s="80">
        <v>0</v>
      </c>
      <c r="E141" s="80">
        <v>0</v>
      </c>
      <c r="F141" s="80">
        <v>0</v>
      </c>
      <c r="G141" s="80">
        <v>0</v>
      </c>
      <c r="H141" s="80">
        <v>0</v>
      </c>
      <c r="I141" s="80">
        <v>0</v>
      </c>
      <c r="J141" s="81">
        <f t="shared" si="69"/>
        <v>0</v>
      </c>
      <c r="K141" s="181" t="s">
        <v>31</v>
      </c>
      <c r="L141" s="186">
        <f t="shared" si="70"/>
        <v>0</v>
      </c>
      <c r="M141" s="186">
        <f t="shared" si="70"/>
        <v>0</v>
      </c>
      <c r="N141" s="186">
        <f t="shared" si="70"/>
        <v>0</v>
      </c>
      <c r="O141" s="186">
        <f t="shared" si="70"/>
        <v>0</v>
      </c>
      <c r="P141" s="186">
        <f t="shared" si="70"/>
        <v>0</v>
      </c>
      <c r="Q141" s="186">
        <f t="shared" si="70"/>
        <v>0</v>
      </c>
      <c r="R141" s="186">
        <f t="shared" si="70"/>
        <v>0</v>
      </c>
      <c r="S141" s="74">
        <f t="shared" si="71"/>
        <v>0</v>
      </c>
      <c r="T141" s="181" t="s">
        <v>31</v>
      </c>
      <c r="U141" s="80">
        <v>0</v>
      </c>
      <c r="V141" s="80">
        <v>0</v>
      </c>
      <c r="W141" s="80">
        <v>0</v>
      </c>
      <c r="X141" s="80">
        <v>0</v>
      </c>
      <c r="Y141" s="80">
        <v>0</v>
      </c>
      <c r="Z141" s="80">
        <v>0</v>
      </c>
      <c r="AA141" s="80">
        <v>0</v>
      </c>
      <c r="AB141" s="181" t="s">
        <v>31</v>
      </c>
      <c r="AC141" s="80">
        <v>0</v>
      </c>
      <c r="AD141" s="80">
        <v>0</v>
      </c>
      <c r="AE141" s="80">
        <v>0</v>
      </c>
      <c r="AF141" s="80">
        <v>0</v>
      </c>
      <c r="AG141" s="80">
        <v>0</v>
      </c>
      <c r="AH141" s="80">
        <v>0</v>
      </c>
      <c r="AI141" s="80">
        <v>0</v>
      </c>
      <c r="AJ141" s="181" t="s">
        <v>31</v>
      </c>
      <c r="AK141" s="186">
        <f t="shared" si="72"/>
        <v>0</v>
      </c>
      <c r="AL141" s="186">
        <f t="shared" si="72"/>
        <v>0</v>
      </c>
      <c r="AM141" s="186">
        <f t="shared" si="72"/>
        <v>0</v>
      </c>
      <c r="AN141" s="186">
        <f t="shared" si="72"/>
        <v>0</v>
      </c>
      <c r="AO141" s="186">
        <f t="shared" si="72"/>
        <v>0</v>
      </c>
      <c r="AP141" s="186">
        <f t="shared" si="72"/>
        <v>0</v>
      </c>
      <c r="AQ141" s="186">
        <f t="shared" si="72"/>
        <v>0</v>
      </c>
      <c r="AR141" s="74">
        <f t="shared" si="77"/>
        <v>0</v>
      </c>
      <c r="AS141" s="74">
        <f t="shared" si="74"/>
        <v>0</v>
      </c>
      <c r="AT141" s="181" t="s">
        <v>31</v>
      </c>
      <c r="AU141" s="186">
        <f t="shared" si="75"/>
        <v>0</v>
      </c>
      <c r="AV141" s="186">
        <f t="shared" si="75"/>
        <v>0</v>
      </c>
      <c r="AW141" s="186">
        <f t="shared" si="75"/>
        <v>0</v>
      </c>
      <c r="AX141" s="186">
        <f t="shared" si="75"/>
        <v>0</v>
      </c>
      <c r="AY141" s="186">
        <f t="shared" si="75"/>
        <v>0</v>
      </c>
      <c r="AZ141" s="186">
        <f t="shared" si="75"/>
        <v>0</v>
      </c>
      <c r="BA141" s="186">
        <f t="shared" si="75"/>
        <v>0</v>
      </c>
      <c r="BB141" s="74">
        <f t="shared" si="76"/>
        <v>0</v>
      </c>
    </row>
    <row r="142" spans="1:54" x14ac:dyDescent="0.25">
      <c r="A142" s="181" t="s">
        <v>32</v>
      </c>
      <c r="B142" s="205"/>
      <c r="C142" s="80">
        <v>0</v>
      </c>
      <c r="D142" s="80">
        <v>0</v>
      </c>
      <c r="E142" s="80">
        <v>0</v>
      </c>
      <c r="F142" s="80">
        <v>0</v>
      </c>
      <c r="G142" s="80">
        <v>0</v>
      </c>
      <c r="H142" s="80">
        <v>0</v>
      </c>
      <c r="I142" s="80">
        <v>0</v>
      </c>
      <c r="J142" s="81">
        <f t="shared" si="69"/>
        <v>0</v>
      </c>
      <c r="K142" s="181" t="s">
        <v>32</v>
      </c>
      <c r="L142" s="186">
        <f t="shared" si="70"/>
        <v>0</v>
      </c>
      <c r="M142" s="186">
        <f t="shared" si="70"/>
        <v>0</v>
      </c>
      <c r="N142" s="186">
        <f t="shared" si="70"/>
        <v>0</v>
      </c>
      <c r="O142" s="186">
        <f t="shared" si="70"/>
        <v>0</v>
      </c>
      <c r="P142" s="186">
        <f t="shared" si="70"/>
        <v>0</v>
      </c>
      <c r="Q142" s="186">
        <f t="shared" si="70"/>
        <v>0</v>
      </c>
      <c r="R142" s="186">
        <f t="shared" si="70"/>
        <v>0</v>
      </c>
      <c r="S142" s="74">
        <f t="shared" si="71"/>
        <v>0</v>
      </c>
      <c r="T142" s="181" t="s">
        <v>32</v>
      </c>
      <c r="U142" s="80">
        <v>0</v>
      </c>
      <c r="V142" s="80">
        <v>0</v>
      </c>
      <c r="W142" s="80">
        <v>0</v>
      </c>
      <c r="X142" s="80">
        <v>0</v>
      </c>
      <c r="Y142" s="80">
        <v>0</v>
      </c>
      <c r="Z142" s="80">
        <v>0</v>
      </c>
      <c r="AA142" s="80">
        <v>0</v>
      </c>
      <c r="AB142" s="181" t="s">
        <v>32</v>
      </c>
      <c r="AC142" s="80">
        <v>0</v>
      </c>
      <c r="AD142" s="80">
        <v>0</v>
      </c>
      <c r="AE142" s="80">
        <v>0</v>
      </c>
      <c r="AF142" s="80">
        <v>0</v>
      </c>
      <c r="AG142" s="80">
        <v>0</v>
      </c>
      <c r="AH142" s="80">
        <v>0</v>
      </c>
      <c r="AI142" s="80">
        <v>0</v>
      </c>
      <c r="AJ142" s="181" t="s">
        <v>32</v>
      </c>
      <c r="AK142" s="186">
        <f t="shared" si="72"/>
        <v>0</v>
      </c>
      <c r="AL142" s="186">
        <f t="shared" si="72"/>
        <v>0</v>
      </c>
      <c r="AM142" s="186">
        <f t="shared" si="72"/>
        <v>0</v>
      </c>
      <c r="AN142" s="186">
        <f t="shared" si="72"/>
        <v>0</v>
      </c>
      <c r="AO142" s="186">
        <f t="shared" si="72"/>
        <v>0</v>
      </c>
      <c r="AP142" s="186">
        <f t="shared" si="72"/>
        <v>0</v>
      </c>
      <c r="AQ142" s="186">
        <f t="shared" si="72"/>
        <v>0</v>
      </c>
      <c r="AR142" s="74">
        <f t="shared" si="77"/>
        <v>0</v>
      </c>
      <c r="AS142" s="74">
        <f t="shared" si="74"/>
        <v>0</v>
      </c>
      <c r="AT142" s="181" t="s">
        <v>32</v>
      </c>
      <c r="AU142" s="186">
        <f t="shared" si="75"/>
        <v>0</v>
      </c>
      <c r="AV142" s="186">
        <f t="shared" si="75"/>
        <v>0</v>
      </c>
      <c r="AW142" s="186">
        <f t="shared" si="75"/>
        <v>0</v>
      </c>
      <c r="AX142" s="186">
        <f t="shared" si="75"/>
        <v>0</v>
      </c>
      <c r="AY142" s="186">
        <f t="shared" si="75"/>
        <v>0</v>
      </c>
      <c r="AZ142" s="186">
        <f t="shared" si="75"/>
        <v>0</v>
      </c>
      <c r="BA142" s="186">
        <f t="shared" si="75"/>
        <v>0</v>
      </c>
      <c r="BB142" s="74">
        <f t="shared" si="76"/>
        <v>0</v>
      </c>
    </row>
    <row r="143" spans="1:54" x14ac:dyDescent="0.25">
      <c r="A143" s="181" t="s">
        <v>33</v>
      </c>
      <c r="B143" s="205"/>
      <c r="C143" s="80">
        <v>0.96879080842629717</v>
      </c>
      <c r="D143" s="80">
        <v>0</v>
      </c>
      <c r="E143" s="80">
        <v>0</v>
      </c>
      <c r="F143" s="80">
        <v>0</v>
      </c>
      <c r="G143" s="80">
        <v>3.1209191573702916E-2</v>
      </c>
      <c r="H143" s="80">
        <v>0</v>
      </c>
      <c r="I143" s="80">
        <v>0</v>
      </c>
      <c r="J143" s="81">
        <f t="shared" si="69"/>
        <v>1</v>
      </c>
      <c r="K143" s="181" t="s">
        <v>33</v>
      </c>
      <c r="L143" s="186">
        <f t="shared" si="70"/>
        <v>0</v>
      </c>
      <c r="M143" s="186">
        <f t="shared" si="70"/>
        <v>0</v>
      </c>
      <c r="N143" s="186">
        <f t="shared" si="70"/>
        <v>0</v>
      </c>
      <c r="O143" s="186">
        <f t="shared" si="70"/>
        <v>0</v>
      </c>
      <c r="P143" s="186">
        <f t="shared" si="70"/>
        <v>0</v>
      </c>
      <c r="Q143" s="186">
        <f t="shared" si="70"/>
        <v>0</v>
      </c>
      <c r="R143" s="186">
        <f t="shared" si="70"/>
        <v>0</v>
      </c>
      <c r="S143" s="74">
        <f t="shared" si="71"/>
        <v>0</v>
      </c>
      <c r="T143" s="181" t="s">
        <v>33</v>
      </c>
      <c r="U143" s="80">
        <v>0.89</v>
      </c>
      <c r="V143" s="80">
        <v>0</v>
      </c>
      <c r="W143" s="80">
        <v>0</v>
      </c>
      <c r="X143" s="80">
        <v>0</v>
      </c>
      <c r="Y143" s="80">
        <v>0.65700000000000003</v>
      </c>
      <c r="Z143" s="80">
        <v>0</v>
      </c>
      <c r="AA143" s="80">
        <v>0</v>
      </c>
      <c r="AB143" s="181" t="s">
        <v>33</v>
      </c>
      <c r="AC143" s="80">
        <v>0.97</v>
      </c>
      <c r="AD143" s="80">
        <v>0</v>
      </c>
      <c r="AE143" s="80">
        <v>0</v>
      </c>
      <c r="AF143" s="80">
        <v>0</v>
      </c>
      <c r="AG143" s="80">
        <v>0.85</v>
      </c>
      <c r="AH143" s="80">
        <v>0</v>
      </c>
      <c r="AI143" s="80">
        <v>0</v>
      </c>
      <c r="AJ143" s="181" t="s">
        <v>33</v>
      </c>
      <c r="AK143" s="186">
        <f t="shared" si="72"/>
        <v>0</v>
      </c>
      <c r="AL143" s="186">
        <f t="shared" si="72"/>
        <v>0</v>
      </c>
      <c r="AM143" s="186">
        <f t="shared" si="72"/>
        <v>0</v>
      </c>
      <c r="AN143" s="186">
        <f t="shared" si="72"/>
        <v>0</v>
      </c>
      <c r="AO143" s="186">
        <f t="shared" si="72"/>
        <v>0</v>
      </c>
      <c r="AP143" s="186">
        <f t="shared" si="72"/>
        <v>0</v>
      </c>
      <c r="AQ143" s="186">
        <f t="shared" si="72"/>
        <v>0</v>
      </c>
      <c r="AR143" s="74">
        <f t="shared" si="77"/>
        <v>0</v>
      </c>
      <c r="AS143" s="74">
        <f t="shared" si="74"/>
        <v>0</v>
      </c>
      <c r="AT143" s="181" t="s">
        <v>33</v>
      </c>
      <c r="AU143" s="186">
        <f>IFERROR(L143*(1-U143/(AC143)),0)</f>
        <v>0</v>
      </c>
      <c r="AV143" s="186">
        <f t="shared" si="75"/>
        <v>0</v>
      </c>
      <c r="AW143" s="186">
        <f t="shared" si="75"/>
        <v>0</v>
      </c>
      <c r="AX143" s="186">
        <f t="shared" si="75"/>
        <v>0</v>
      </c>
      <c r="AY143" s="186">
        <f t="shared" si="75"/>
        <v>0</v>
      </c>
      <c r="AZ143" s="186">
        <f t="shared" si="75"/>
        <v>0</v>
      </c>
      <c r="BA143" s="186">
        <f t="shared" si="75"/>
        <v>0</v>
      </c>
      <c r="BB143" s="74">
        <f t="shared" si="76"/>
        <v>0</v>
      </c>
    </row>
    <row r="144" spans="1:54" x14ac:dyDescent="0.25">
      <c r="A144" s="181" t="s">
        <v>34</v>
      </c>
      <c r="B144" s="205"/>
      <c r="C144" s="80">
        <v>0</v>
      </c>
      <c r="D144" s="80">
        <v>0</v>
      </c>
      <c r="E144" s="80">
        <v>0</v>
      </c>
      <c r="F144" s="80">
        <v>0</v>
      </c>
      <c r="G144" s="80">
        <v>0</v>
      </c>
      <c r="H144" s="80">
        <v>0</v>
      </c>
      <c r="I144" s="80">
        <v>0</v>
      </c>
      <c r="J144" s="81">
        <f t="shared" si="69"/>
        <v>0</v>
      </c>
      <c r="K144" s="181" t="s">
        <v>34</v>
      </c>
      <c r="L144" s="186">
        <f t="shared" si="70"/>
        <v>0</v>
      </c>
      <c r="M144" s="186">
        <f t="shared" si="70"/>
        <v>0</v>
      </c>
      <c r="N144" s="186">
        <f t="shared" si="70"/>
        <v>0</v>
      </c>
      <c r="O144" s="186">
        <f t="shared" si="70"/>
        <v>0</v>
      </c>
      <c r="P144" s="186">
        <f t="shared" si="70"/>
        <v>0</v>
      </c>
      <c r="Q144" s="186">
        <f t="shared" si="70"/>
        <v>0</v>
      </c>
      <c r="R144" s="186">
        <f t="shared" si="70"/>
        <v>0</v>
      </c>
      <c r="S144" s="74">
        <f>SUM(L144:R144)</f>
        <v>0</v>
      </c>
      <c r="T144" s="181" t="s">
        <v>34</v>
      </c>
      <c r="U144" s="80">
        <v>0</v>
      </c>
      <c r="V144" s="80">
        <v>0</v>
      </c>
      <c r="W144" s="80">
        <v>0</v>
      </c>
      <c r="X144" s="80">
        <v>0</v>
      </c>
      <c r="Y144" s="80">
        <v>0</v>
      </c>
      <c r="Z144" s="80">
        <v>0</v>
      </c>
      <c r="AA144" s="80">
        <v>0</v>
      </c>
      <c r="AB144" s="181" t="s">
        <v>34</v>
      </c>
      <c r="AC144" s="80">
        <v>0</v>
      </c>
      <c r="AD144" s="80">
        <v>0</v>
      </c>
      <c r="AE144" s="80">
        <v>0</v>
      </c>
      <c r="AF144" s="80">
        <v>0</v>
      </c>
      <c r="AG144" s="80">
        <v>0</v>
      </c>
      <c r="AH144" s="80">
        <v>0</v>
      </c>
      <c r="AI144" s="80">
        <v>0</v>
      </c>
      <c r="AJ144" s="181" t="s">
        <v>34</v>
      </c>
      <c r="AK144" s="186">
        <f t="shared" si="72"/>
        <v>0</v>
      </c>
      <c r="AL144" s="186">
        <f t="shared" si="72"/>
        <v>0</v>
      </c>
      <c r="AM144" s="186">
        <f t="shared" si="72"/>
        <v>0</v>
      </c>
      <c r="AN144" s="186">
        <f t="shared" si="72"/>
        <v>0</v>
      </c>
      <c r="AO144" s="186">
        <f t="shared" si="72"/>
        <v>0</v>
      </c>
      <c r="AP144" s="186">
        <f t="shared" si="72"/>
        <v>0</v>
      </c>
      <c r="AQ144" s="186">
        <f t="shared" si="72"/>
        <v>0</v>
      </c>
      <c r="AR144" s="74">
        <f t="shared" si="77"/>
        <v>0</v>
      </c>
      <c r="AS144" s="74">
        <f t="shared" si="74"/>
        <v>0</v>
      </c>
      <c r="AT144" s="181" t="s">
        <v>34</v>
      </c>
      <c r="AU144" s="186">
        <f t="shared" ref="AU144:BA147" si="78">IFERROR(L144*(1-U144/(AC144)),0)</f>
        <v>0</v>
      </c>
      <c r="AV144" s="186">
        <f t="shared" si="75"/>
        <v>0</v>
      </c>
      <c r="AW144" s="186">
        <f t="shared" si="75"/>
        <v>0</v>
      </c>
      <c r="AX144" s="186">
        <f t="shared" si="75"/>
        <v>0</v>
      </c>
      <c r="AY144" s="186">
        <f t="shared" si="75"/>
        <v>0</v>
      </c>
      <c r="AZ144" s="186">
        <f t="shared" si="75"/>
        <v>0</v>
      </c>
      <c r="BA144" s="186">
        <f t="shared" si="75"/>
        <v>0</v>
      </c>
      <c r="BB144" s="74">
        <f t="shared" si="76"/>
        <v>0</v>
      </c>
    </row>
    <row r="145" spans="1:54" x14ac:dyDescent="0.25">
      <c r="A145" s="181" t="s">
        <v>35</v>
      </c>
      <c r="B145" s="205"/>
      <c r="C145" s="80">
        <v>0</v>
      </c>
      <c r="D145" s="80">
        <v>0</v>
      </c>
      <c r="E145" s="80">
        <v>0</v>
      </c>
      <c r="F145" s="80">
        <v>0</v>
      </c>
      <c r="G145" s="80">
        <v>0</v>
      </c>
      <c r="H145" s="80">
        <v>0</v>
      </c>
      <c r="I145" s="80">
        <v>0</v>
      </c>
      <c r="J145" s="81">
        <f t="shared" si="69"/>
        <v>0</v>
      </c>
      <c r="K145" s="181" t="s">
        <v>35</v>
      </c>
      <c r="L145" s="186">
        <f t="shared" si="70"/>
        <v>0</v>
      </c>
      <c r="M145" s="186">
        <f t="shared" si="70"/>
        <v>0</v>
      </c>
      <c r="N145" s="186">
        <f t="shared" si="70"/>
        <v>0</v>
      </c>
      <c r="O145" s="186">
        <f t="shared" si="70"/>
        <v>0</v>
      </c>
      <c r="P145" s="186">
        <f t="shared" si="70"/>
        <v>0</v>
      </c>
      <c r="Q145" s="186">
        <f t="shared" si="70"/>
        <v>0</v>
      </c>
      <c r="R145" s="186">
        <f t="shared" si="70"/>
        <v>0</v>
      </c>
      <c r="S145" s="74">
        <f>SUM(L145:R145)</f>
        <v>0</v>
      </c>
      <c r="T145" s="181" t="s">
        <v>35</v>
      </c>
      <c r="U145" s="80">
        <v>0</v>
      </c>
      <c r="V145" s="80">
        <v>0</v>
      </c>
      <c r="W145" s="80">
        <v>0</v>
      </c>
      <c r="X145" s="80">
        <v>0</v>
      </c>
      <c r="Y145" s="80">
        <v>0</v>
      </c>
      <c r="Z145" s="80">
        <v>0</v>
      </c>
      <c r="AA145" s="80">
        <v>0</v>
      </c>
      <c r="AB145" s="181" t="s">
        <v>35</v>
      </c>
      <c r="AC145" s="80">
        <v>0</v>
      </c>
      <c r="AD145" s="80">
        <v>0</v>
      </c>
      <c r="AE145" s="80">
        <v>0</v>
      </c>
      <c r="AF145" s="80">
        <v>0</v>
      </c>
      <c r="AG145" s="80">
        <v>0</v>
      </c>
      <c r="AH145" s="80">
        <v>0</v>
      </c>
      <c r="AI145" s="80">
        <v>0</v>
      </c>
      <c r="AJ145" s="181" t="s">
        <v>35</v>
      </c>
      <c r="AK145" s="186">
        <f t="shared" si="72"/>
        <v>0</v>
      </c>
      <c r="AL145" s="186">
        <f t="shared" si="72"/>
        <v>0</v>
      </c>
      <c r="AM145" s="186">
        <f t="shared" si="72"/>
        <v>0</v>
      </c>
      <c r="AN145" s="186">
        <f t="shared" si="72"/>
        <v>0</v>
      </c>
      <c r="AO145" s="186">
        <f t="shared" si="72"/>
        <v>0</v>
      </c>
      <c r="AP145" s="186">
        <f t="shared" si="72"/>
        <v>0</v>
      </c>
      <c r="AQ145" s="186">
        <f t="shared" si="72"/>
        <v>0</v>
      </c>
      <c r="AR145" s="74">
        <f t="shared" si="77"/>
        <v>0</v>
      </c>
      <c r="AS145" s="74">
        <f t="shared" si="74"/>
        <v>0</v>
      </c>
      <c r="AT145" s="181" t="s">
        <v>35</v>
      </c>
      <c r="AU145" s="186">
        <f t="shared" si="78"/>
        <v>0</v>
      </c>
      <c r="AV145" s="186">
        <f t="shared" si="75"/>
        <v>0</v>
      </c>
      <c r="AW145" s="186">
        <f t="shared" si="75"/>
        <v>0</v>
      </c>
      <c r="AX145" s="186">
        <f t="shared" si="75"/>
        <v>0</v>
      </c>
      <c r="AY145" s="186">
        <f t="shared" si="75"/>
        <v>0</v>
      </c>
      <c r="AZ145" s="186">
        <f t="shared" si="75"/>
        <v>0</v>
      </c>
      <c r="BA145" s="186">
        <f t="shared" si="75"/>
        <v>0</v>
      </c>
      <c r="BB145" s="74">
        <f t="shared" si="76"/>
        <v>0</v>
      </c>
    </row>
    <row r="146" spans="1:54" x14ac:dyDescent="0.25">
      <c r="A146" s="181" t="s">
        <v>36</v>
      </c>
      <c r="B146" s="205"/>
      <c r="C146" s="80">
        <v>0</v>
      </c>
      <c r="D146" s="80">
        <v>0</v>
      </c>
      <c r="E146" s="80">
        <v>0</v>
      </c>
      <c r="F146" s="80">
        <v>0</v>
      </c>
      <c r="G146" s="80">
        <v>0</v>
      </c>
      <c r="H146" s="80">
        <v>0</v>
      </c>
      <c r="I146" s="80">
        <v>0</v>
      </c>
      <c r="J146" s="81">
        <f t="shared" si="69"/>
        <v>0</v>
      </c>
      <c r="K146" s="181" t="s">
        <v>36</v>
      </c>
      <c r="L146" s="186">
        <f t="shared" si="70"/>
        <v>0</v>
      </c>
      <c r="M146" s="186">
        <f t="shared" si="70"/>
        <v>0</v>
      </c>
      <c r="N146" s="186">
        <f t="shared" si="70"/>
        <v>0</v>
      </c>
      <c r="O146" s="186">
        <f t="shared" si="70"/>
        <v>0</v>
      </c>
      <c r="P146" s="186">
        <f t="shared" si="70"/>
        <v>0</v>
      </c>
      <c r="Q146" s="186">
        <f t="shared" si="70"/>
        <v>0</v>
      </c>
      <c r="R146" s="186">
        <f t="shared" si="70"/>
        <v>0</v>
      </c>
      <c r="S146" s="74">
        <f>SUM(L146:R146)</f>
        <v>0</v>
      </c>
      <c r="T146" s="181" t="s">
        <v>36</v>
      </c>
      <c r="U146" s="80">
        <v>0</v>
      </c>
      <c r="V146" s="80">
        <v>0</v>
      </c>
      <c r="W146" s="80">
        <v>0</v>
      </c>
      <c r="X146" s="80">
        <v>0</v>
      </c>
      <c r="Y146" s="80">
        <v>0</v>
      </c>
      <c r="Z146" s="80">
        <v>0</v>
      </c>
      <c r="AA146" s="80">
        <v>0</v>
      </c>
      <c r="AB146" s="181" t="s">
        <v>36</v>
      </c>
      <c r="AC146" s="80">
        <v>0</v>
      </c>
      <c r="AD146" s="80">
        <v>0</v>
      </c>
      <c r="AE146" s="80">
        <v>0</v>
      </c>
      <c r="AF146" s="80">
        <v>0</v>
      </c>
      <c r="AG146" s="80">
        <v>0</v>
      </c>
      <c r="AH146" s="80">
        <v>0</v>
      </c>
      <c r="AI146" s="80">
        <v>0</v>
      </c>
      <c r="AJ146" s="181" t="s">
        <v>36</v>
      </c>
      <c r="AK146" s="186">
        <f t="shared" si="72"/>
        <v>0</v>
      </c>
      <c r="AL146" s="186">
        <f t="shared" si="72"/>
        <v>0</v>
      </c>
      <c r="AM146" s="186">
        <f t="shared" si="72"/>
        <v>0</v>
      </c>
      <c r="AN146" s="186">
        <f t="shared" si="72"/>
        <v>0</v>
      </c>
      <c r="AO146" s="186">
        <f t="shared" si="72"/>
        <v>0</v>
      </c>
      <c r="AP146" s="186">
        <f t="shared" si="72"/>
        <v>0</v>
      </c>
      <c r="AQ146" s="186">
        <f t="shared" si="72"/>
        <v>0</v>
      </c>
      <c r="AR146" s="74">
        <f t="shared" si="77"/>
        <v>0</v>
      </c>
      <c r="AS146" s="74">
        <f t="shared" si="74"/>
        <v>0</v>
      </c>
      <c r="AT146" s="181" t="s">
        <v>36</v>
      </c>
      <c r="AU146" s="186">
        <f t="shared" si="78"/>
        <v>0</v>
      </c>
      <c r="AV146" s="186">
        <f t="shared" si="78"/>
        <v>0</v>
      </c>
      <c r="AW146" s="186">
        <f t="shared" si="78"/>
        <v>0</v>
      </c>
      <c r="AX146" s="186">
        <f t="shared" si="78"/>
        <v>0</v>
      </c>
      <c r="AY146" s="186">
        <f t="shared" si="78"/>
        <v>0</v>
      </c>
      <c r="AZ146" s="186">
        <f t="shared" si="78"/>
        <v>0</v>
      </c>
      <c r="BA146" s="186">
        <f t="shared" si="78"/>
        <v>0</v>
      </c>
      <c r="BB146" s="74">
        <f t="shared" si="76"/>
        <v>0</v>
      </c>
    </row>
    <row r="147" spans="1:54" x14ac:dyDescent="0.25">
      <c r="A147" s="181" t="s">
        <v>37</v>
      </c>
      <c r="B147" s="205"/>
      <c r="C147" s="80">
        <v>0</v>
      </c>
      <c r="D147" s="80">
        <v>0</v>
      </c>
      <c r="E147" s="80">
        <v>0</v>
      </c>
      <c r="F147" s="80">
        <v>0</v>
      </c>
      <c r="G147" s="80">
        <v>0</v>
      </c>
      <c r="H147" s="80">
        <v>0</v>
      </c>
      <c r="I147" s="80">
        <v>0</v>
      </c>
      <c r="J147" s="81">
        <f t="shared" si="69"/>
        <v>0</v>
      </c>
      <c r="K147" s="181" t="s">
        <v>37</v>
      </c>
      <c r="L147" s="186">
        <f t="shared" si="70"/>
        <v>0</v>
      </c>
      <c r="M147" s="186">
        <f t="shared" si="70"/>
        <v>0</v>
      </c>
      <c r="N147" s="186">
        <f t="shared" si="70"/>
        <v>0</v>
      </c>
      <c r="O147" s="186">
        <f t="shared" si="70"/>
        <v>0</v>
      </c>
      <c r="P147" s="186">
        <f t="shared" si="70"/>
        <v>0</v>
      </c>
      <c r="Q147" s="186">
        <f t="shared" si="70"/>
        <v>0</v>
      </c>
      <c r="R147" s="186">
        <f t="shared" si="70"/>
        <v>0</v>
      </c>
      <c r="S147" s="74">
        <f>SUM(L147:R147)</f>
        <v>0</v>
      </c>
      <c r="T147" s="181" t="s">
        <v>37</v>
      </c>
      <c r="U147" s="80">
        <v>0</v>
      </c>
      <c r="V147" s="80">
        <v>0</v>
      </c>
      <c r="W147" s="80">
        <v>0</v>
      </c>
      <c r="X147" s="80">
        <v>0</v>
      </c>
      <c r="Y147" s="80">
        <v>0</v>
      </c>
      <c r="Z147" s="80">
        <v>0</v>
      </c>
      <c r="AA147" s="80">
        <v>0</v>
      </c>
      <c r="AB147" s="181" t="s">
        <v>37</v>
      </c>
      <c r="AC147" s="80">
        <v>0</v>
      </c>
      <c r="AD147" s="80">
        <v>0</v>
      </c>
      <c r="AE147" s="80">
        <v>0</v>
      </c>
      <c r="AF147" s="80">
        <v>0</v>
      </c>
      <c r="AG147" s="80">
        <v>0</v>
      </c>
      <c r="AH147" s="80">
        <v>0</v>
      </c>
      <c r="AI147" s="80">
        <v>0</v>
      </c>
      <c r="AJ147" s="181" t="s">
        <v>37</v>
      </c>
      <c r="AK147" s="186">
        <f t="shared" si="72"/>
        <v>0</v>
      </c>
      <c r="AL147" s="186">
        <f t="shared" si="72"/>
        <v>0</v>
      </c>
      <c r="AM147" s="186">
        <f t="shared" si="72"/>
        <v>0</v>
      </c>
      <c r="AN147" s="186">
        <f t="shared" si="72"/>
        <v>0</v>
      </c>
      <c r="AO147" s="186">
        <f t="shared" si="72"/>
        <v>0</v>
      </c>
      <c r="AP147" s="186">
        <f t="shared" si="72"/>
        <v>0</v>
      </c>
      <c r="AQ147" s="186">
        <f t="shared" si="72"/>
        <v>0</v>
      </c>
      <c r="AR147" s="74">
        <f t="shared" si="77"/>
        <v>0</v>
      </c>
      <c r="AS147" s="74">
        <f t="shared" si="74"/>
        <v>0</v>
      </c>
      <c r="AT147" s="181" t="s">
        <v>37</v>
      </c>
      <c r="AU147" s="186">
        <f t="shared" si="78"/>
        <v>0</v>
      </c>
      <c r="AV147" s="186">
        <f t="shared" si="78"/>
        <v>0</v>
      </c>
      <c r="AW147" s="186">
        <f t="shared" si="78"/>
        <v>0</v>
      </c>
      <c r="AX147" s="186">
        <f t="shared" si="78"/>
        <v>0</v>
      </c>
      <c r="AY147" s="186">
        <f t="shared" si="78"/>
        <v>0</v>
      </c>
      <c r="AZ147" s="186">
        <f t="shared" si="78"/>
        <v>0</v>
      </c>
      <c r="BA147" s="186">
        <f t="shared" si="78"/>
        <v>0</v>
      </c>
      <c r="BB147" s="74">
        <f t="shared" si="76"/>
        <v>0</v>
      </c>
    </row>
    <row r="148" spans="1:54" x14ac:dyDescent="0.25">
      <c r="A148" s="180"/>
      <c r="B148" s="69">
        <f>SUM(B130:B147)</f>
        <v>0</v>
      </c>
      <c r="C148" s="189"/>
      <c r="D148" s="189"/>
      <c r="E148" s="189"/>
      <c r="F148" s="189"/>
      <c r="G148" s="189"/>
      <c r="H148" s="189"/>
      <c r="I148" s="189"/>
      <c r="J148" s="189"/>
      <c r="K148" s="73" t="s">
        <v>38</v>
      </c>
      <c r="L148" s="74">
        <f t="shared" ref="L148" si="79">SUM(L130:L147)</f>
        <v>0</v>
      </c>
      <c r="M148" s="74">
        <f>SUM(M130:M147)</f>
        <v>0</v>
      </c>
      <c r="N148" s="74">
        <f t="shared" ref="N148:S148" si="80">SUM(N130:N147)</f>
        <v>0</v>
      </c>
      <c r="O148" s="74">
        <f t="shared" si="80"/>
        <v>0</v>
      </c>
      <c r="P148" s="74">
        <f t="shared" si="80"/>
        <v>0</v>
      </c>
      <c r="Q148" s="74">
        <f t="shared" si="80"/>
        <v>0</v>
      </c>
      <c r="R148" s="74">
        <f t="shared" si="80"/>
        <v>0</v>
      </c>
      <c r="S148" s="74">
        <f t="shared" si="80"/>
        <v>0</v>
      </c>
      <c r="T148" s="190"/>
      <c r="U148" s="189"/>
      <c r="V148" s="189"/>
      <c r="W148" s="189"/>
      <c r="X148" s="189"/>
      <c r="Y148" s="189"/>
      <c r="Z148" s="189"/>
      <c r="AA148" s="189"/>
      <c r="AB148" s="189"/>
      <c r="AC148" s="189"/>
      <c r="AD148" s="189"/>
      <c r="AE148" s="189"/>
      <c r="AF148" s="189"/>
      <c r="AG148" s="189"/>
      <c r="AH148" s="189"/>
      <c r="AI148" s="189"/>
      <c r="AJ148" s="73" t="s">
        <v>38</v>
      </c>
      <c r="AK148" s="74">
        <f t="shared" ref="AK148:AS148" si="81">SUM(AK130:AK147)</f>
        <v>0</v>
      </c>
      <c r="AL148" s="74">
        <f t="shared" si="81"/>
        <v>0</v>
      </c>
      <c r="AM148" s="74">
        <f t="shared" si="81"/>
        <v>0</v>
      </c>
      <c r="AN148" s="74">
        <f t="shared" si="81"/>
        <v>0</v>
      </c>
      <c r="AO148" s="74">
        <f t="shared" si="81"/>
        <v>0</v>
      </c>
      <c r="AP148" s="74">
        <f t="shared" si="81"/>
        <v>0</v>
      </c>
      <c r="AQ148" s="74">
        <f t="shared" si="81"/>
        <v>0</v>
      </c>
      <c r="AR148" s="74">
        <f t="shared" si="81"/>
        <v>0</v>
      </c>
      <c r="AS148" s="74">
        <f t="shared" si="81"/>
        <v>0</v>
      </c>
      <c r="AT148" s="73" t="s">
        <v>38</v>
      </c>
      <c r="AU148" s="74">
        <f t="shared" ref="AU148:BB148" si="82">SUM(AU130:AU147)</f>
        <v>0</v>
      </c>
      <c r="AV148" s="74">
        <f t="shared" si="82"/>
        <v>0</v>
      </c>
      <c r="AW148" s="74">
        <f t="shared" si="82"/>
        <v>0</v>
      </c>
      <c r="AX148" s="74">
        <f t="shared" si="82"/>
        <v>0</v>
      </c>
      <c r="AY148" s="74">
        <f t="shared" si="82"/>
        <v>0</v>
      </c>
      <c r="AZ148" s="74">
        <f t="shared" si="82"/>
        <v>0</v>
      </c>
      <c r="BA148" s="74">
        <f t="shared" si="82"/>
        <v>0</v>
      </c>
      <c r="BB148" s="74">
        <f t="shared" si="82"/>
        <v>0</v>
      </c>
    </row>
    <row r="149" spans="1:54" x14ac:dyDescent="0.25">
      <c r="A149" s="1" t="s">
        <v>149</v>
      </c>
    </row>
    <row r="150" spans="1:54" x14ac:dyDescent="0.25">
      <c r="A150" s="232" t="s">
        <v>0</v>
      </c>
      <c r="B150" s="232"/>
      <c r="C150" s="232"/>
      <c r="D150" s="232"/>
      <c r="E150" s="232"/>
      <c r="F150" s="232"/>
      <c r="G150" s="232"/>
      <c r="H150" s="232"/>
      <c r="I150" s="232"/>
      <c r="J150" s="78" t="s">
        <v>1</v>
      </c>
      <c r="K150" s="79">
        <v>2016</v>
      </c>
      <c r="L150" s="178"/>
      <c r="M150" s="178"/>
      <c r="N150" s="178"/>
      <c r="O150" s="178"/>
      <c r="P150" s="178"/>
      <c r="Q150" s="178"/>
      <c r="R150" s="178"/>
      <c r="S150" s="179"/>
      <c r="T150" s="180"/>
      <c r="U150" s="178"/>
      <c r="V150" s="178"/>
      <c r="W150" s="178"/>
      <c r="X150" s="178"/>
      <c r="Y150" s="178"/>
      <c r="Z150" s="178"/>
      <c r="AA150" s="178"/>
      <c r="AB150" s="178"/>
      <c r="AC150" s="178"/>
      <c r="AD150" s="178"/>
      <c r="AE150" s="178"/>
      <c r="AF150" s="178"/>
      <c r="AG150" s="178"/>
      <c r="AH150" s="178"/>
      <c r="AI150" s="178"/>
      <c r="AJ150" s="180"/>
      <c r="AK150" s="178"/>
      <c r="AL150" s="178"/>
      <c r="AM150" s="178"/>
      <c r="AN150" s="178"/>
      <c r="AO150" s="178"/>
      <c r="AP150" s="178"/>
      <c r="AQ150" s="178"/>
      <c r="AR150" s="178"/>
      <c r="AS150" s="178"/>
      <c r="AT150" s="180"/>
      <c r="AU150" s="180"/>
      <c r="AV150" s="180"/>
      <c r="AW150" s="180"/>
      <c r="AX150" s="180"/>
      <c r="AY150" s="180"/>
      <c r="AZ150" s="180"/>
      <c r="BA150" s="180"/>
      <c r="BB150" s="180"/>
    </row>
    <row r="151" spans="1:54" x14ac:dyDescent="0.25">
      <c r="A151" s="227" t="s">
        <v>149</v>
      </c>
      <c r="B151" s="228"/>
      <c r="C151" s="228"/>
      <c r="D151" s="228"/>
      <c r="E151" s="228"/>
      <c r="F151" s="228"/>
      <c r="G151" s="228"/>
      <c r="H151" s="228"/>
      <c r="I151" s="228"/>
      <c r="J151" s="231"/>
      <c r="K151" s="227" t="str">
        <f>A151</f>
        <v>BEBIDAS</v>
      </c>
      <c r="L151" s="233"/>
      <c r="M151" s="233"/>
      <c r="N151" s="233"/>
      <c r="O151" s="233"/>
      <c r="P151" s="233"/>
      <c r="Q151" s="233"/>
      <c r="R151" s="233"/>
      <c r="S151" s="234"/>
      <c r="T151" s="229" t="str">
        <f>K151</f>
        <v>BEBIDAS</v>
      </c>
      <c r="U151" s="230"/>
      <c r="V151" s="230"/>
      <c r="W151" s="230"/>
      <c r="X151" s="230"/>
      <c r="Y151" s="230"/>
      <c r="Z151" s="230"/>
      <c r="AA151" s="230"/>
      <c r="AB151" s="229" t="str">
        <f>T151</f>
        <v>BEBIDAS</v>
      </c>
      <c r="AC151" s="230"/>
      <c r="AD151" s="230"/>
      <c r="AE151" s="230"/>
      <c r="AF151" s="230"/>
      <c r="AG151" s="230"/>
      <c r="AH151" s="230"/>
      <c r="AI151" s="235"/>
      <c r="AJ151" s="229" t="str">
        <f>AB151</f>
        <v>BEBIDAS</v>
      </c>
      <c r="AK151" s="230"/>
      <c r="AL151" s="230"/>
      <c r="AM151" s="230"/>
      <c r="AN151" s="230"/>
      <c r="AO151" s="230"/>
      <c r="AP151" s="230"/>
      <c r="AQ151" s="230"/>
      <c r="AR151" s="230"/>
      <c r="AS151" s="230"/>
      <c r="AT151" s="229" t="str">
        <f>AJ151</f>
        <v>BEBIDAS</v>
      </c>
      <c r="AU151" s="230"/>
      <c r="AV151" s="230"/>
      <c r="AW151" s="230"/>
      <c r="AX151" s="230"/>
      <c r="AY151" s="230"/>
      <c r="AZ151" s="230"/>
      <c r="BA151" s="230"/>
      <c r="BB151" s="230"/>
    </row>
    <row r="152" spans="1:54" x14ac:dyDescent="0.25">
      <c r="A152" s="191" t="s">
        <v>2</v>
      </c>
      <c r="B152" s="60" t="s">
        <v>3</v>
      </c>
      <c r="C152" s="214" t="s">
        <v>4</v>
      </c>
      <c r="D152" s="215"/>
      <c r="E152" s="215"/>
      <c r="F152" s="215"/>
      <c r="G152" s="215"/>
      <c r="H152" s="215"/>
      <c r="I152" s="215"/>
      <c r="J152" s="216"/>
      <c r="K152" s="191" t="s">
        <v>2</v>
      </c>
      <c r="L152" s="214" t="s">
        <v>5</v>
      </c>
      <c r="M152" s="215"/>
      <c r="N152" s="215"/>
      <c r="O152" s="215"/>
      <c r="P152" s="215"/>
      <c r="Q152" s="215"/>
      <c r="R152" s="215"/>
      <c r="S152" s="216"/>
      <c r="T152" s="191" t="s">
        <v>2</v>
      </c>
      <c r="U152" s="214" t="s">
        <v>6</v>
      </c>
      <c r="V152" s="215"/>
      <c r="W152" s="215"/>
      <c r="X152" s="215"/>
      <c r="Y152" s="215"/>
      <c r="Z152" s="215"/>
      <c r="AA152" s="216"/>
      <c r="AB152" s="191" t="s">
        <v>2</v>
      </c>
      <c r="AC152" s="214" t="s">
        <v>7</v>
      </c>
      <c r="AD152" s="215"/>
      <c r="AE152" s="215"/>
      <c r="AF152" s="215"/>
      <c r="AG152" s="215"/>
      <c r="AH152" s="215"/>
      <c r="AI152" s="216"/>
      <c r="AJ152" s="191" t="s">
        <v>2</v>
      </c>
      <c r="AK152" s="214" t="s">
        <v>8</v>
      </c>
      <c r="AL152" s="215"/>
      <c r="AM152" s="215"/>
      <c r="AN152" s="215"/>
      <c r="AO152" s="215"/>
      <c r="AP152" s="215"/>
      <c r="AQ152" s="215"/>
      <c r="AR152" s="216"/>
      <c r="AS152" s="75" t="s">
        <v>9</v>
      </c>
      <c r="AT152" s="191" t="s">
        <v>2</v>
      </c>
      <c r="AU152" s="214" t="s">
        <v>10</v>
      </c>
      <c r="AV152" s="215"/>
      <c r="AW152" s="215"/>
      <c r="AX152" s="215"/>
      <c r="AY152" s="215"/>
      <c r="AZ152" s="215"/>
      <c r="BA152" s="215"/>
      <c r="BB152" s="216"/>
    </row>
    <row r="153" spans="1:54" x14ac:dyDescent="0.25">
      <c r="A153" s="181"/>
      <c r="B153" s="182" t="s">
        <v>11</v>
      </c>
      <c r="C153" s="183" t="s">
        <v>12</v>
      </c>
      <c r="D153" s="183" t="s">
        <v>13</v>
      </c>
      <c r="E153" s="183" t="s">
        <v>14</v>
      </c>
      <c r="F153" s="183" t="s">
        <v>15</v>
      </c>
      <c r="G153" s="184" t="s">
        <v>16</v>
      </c>
      <c r="H153" s="183" t="s">
        <v>17</v>
      </c>
      <c r="I153" s="183" t="s">
        <v>18</v>
      </c>
      <c r="J153" s="185" t="s">
        <v>19</v>
      </c>
      <c r="K153" s="181"/>
      <c r="L153" s="183" t="s">
        <v>12</v>
      </c>
      <c r="M153" s="183" t="s">
        <v>13</v>
      </c>
      <c r="N153" s="183" t="s">
        <v>14</v>
      </c>
      <c r="O153" s="183" t="s">
        <v>15</v>
      </c>
      <c r="P153" s="184" t="s">
        <v>16</v>
      </c>
      <c r="Q153" s="183" t="s">
        <v>17</v>
      </c>
      <c r="R153" s="183" t="s">
        <v>18</v>
      </c>
      <c r="S153" s="182" t="s">
        <v>19</v>
      </c>
      <c r="T153" s="181"/>
      <c r="U153" s="183" t="s">
        <v>12</v>
      </c>
      <c r="V153" s="183" t="s">
        <v>13</v>
      </c>
      <c r="W153" s="183" t="s">
        <v>14</v>
      </c>
      <c r="X153" s="183" t="s">
        <v>15</v>
      </c>
      <c r="Y153" s="184" t="s">
        <v>16</v>
      </c>
      <c r="Z153" s="183" t="s">
        <v>17</v>
      </c>
      <c r="AA153" s="183" t="s">
        <v>18</v>
      </c>
      <c r="AB153" s="181"/>
      <c r="AC153" s="183" t="s">
        <v>12</v>
      </c>
      <c r="AD153" s="183" t="s">
        <v>13</v>
      </c>
      <c r="AE153" s="183" t="s">
        <v>14</v>
      </c>
      <c r="AF153" s="183" t="s">
        <v>15</v>
      </c>
      <c r="AG153" s="184" t="s">
        <v>16</v>
      </c>
      <c r="AH153" s="183" t="s">
        <v>17</v>
      </c>
      <c r="AI153" s="185" t="s">
        <v>18</v>
      </c>
      <c r="AJ153" s="181"/>
      <c r="AK153" s="183" t="s">
        <v>12</v>
      </c>
      <c r="AL153" s="183" t="s">
        <v>13</v>
      </c>
      <c r="AM153" s="183" t="s">
        <v>14</v>
      </c>
      <c r="AN153" s="183" t="s">
        <v>15</v>
      </c>
      <c r="AO153" s="184" t="s">
        <v>16</v>
      </c>
      <c r="AP153" s="183" t="s">
        <v>17</v>
      </c>
      <c r="AQ153" s="183" t="s">
        <v>18</v>
      </c>
      <c r="AR153" s="76" t="s">
        <v>19</v>
      </c>
      <c r="AS153" s="76" t="s">
        <v>11</v>
      </c>
      <c r="AT153" s="181"/>
      <c r="AU153" s="183" t="s">
        <v>12</v>
      </c>
      <c r="AV153" s="183" t="s">
        <v>13</v>
      </c>
      <c r="AW153" s="183" t="s">
        <v>14</v>
      </c>
      <c r="AX153" s="183" t="s">
        <v>15</v>
      </c>
      <c r="AY153" s="184" t="s">
        <v>16</v>
      </c>
      <c r="AZ153" s="183" t="s">
        <v>17</v>
      </c>
      <c r="BA153" s="183" t="s">
        <v>18</v>
      </c>
      <c r="BB153" s="76" t="s">
        <v>19</v>
      </c>
    </row>
    <row r="154" spans="1:54" x14ac:dyDescent="0.25">
      <c r="A154" s="181" t="s">
        <v>20</v>
      </c>
      <c r="B154" s="205"/>
      <c r="C154" s="80">
        <v>0</v>
      </c>
      <c r="D154" s="80">
        <v>0.87577250091218839</v>
      </c>
      <c r="E154" s="80">
        <v>0.12422749908781172</v>
      </c>
      <c r="F154" s="80">
        <v>0</v>
      </c>
      <c r="G154" s="80">
        <v>0</v>
      </c>
      <c r="H154" s="80">
        <v>0</v>
      </c>
      <c r="I154" s="80">
        <v>0</v>
      </c>
      <c r="J154" s="81">
        <f t="shared" ref="J154:J171" si="83">SUM(C154:I154)</f>
        <v>1</v>
      </c>
      <c r="K154" s="181" t="s">
        <v>20</v>
      </c>
      <c r="L154" s="186">
        <f t="shared" ref="L154:R171" si="84">C154*$B154</f>
        <v>0</v>
      </c>
      <c r="M154" s="186">
        <f t="shared" si="84"/>
        <v>0</v>
      </c>
      <c r="N154" s="186">
        <f t="shared" si="84"/>
        <v>0</v>
      </c>
      <c r="O154" s="186">
        <f t="shared" si="84"/>
        <v>0</v>
      </c>
      <c r="P154" s="186">
        <f t="shared" si="84"/>
        <v>0</v>
      </c>
      <c r="Q154" s="186">
        <f t="shared" si="84"/>
        <v>0</v>
      </c>
      <c r="R154" s="186">
        <f t="shared" si="84"/>
        <v>0</v>
      </c>
      <c r="S154" s="74">
        <f t="shared" ref="S154:S167" si="85">SUM(L154:R154)</f>
        <v>0</v>
      </c>
      <c r="T154" s="181" t="s">
        <v>20</v>
      </c>
      <c r="U154" s="80">
        <v>0</v>
      </c>
      <c r="V154" s="80">
        <v>0.79526382626367875</v>
      </c>
      <c r="W154" s="80">
        <v>0.45</v>
      </c>
      <c r="X154" s="80">
        <v>0</v>
      </c>
      <c r="Y154" s="80">
        <v>0</v>
      </c>
      <c r="Z154" s="80">
        <v>0</v>
      </c>
      <c r="AA154" s="80">
        <v>0</v>
      </c>
      <c r="AB154" s="181" t="s">
        <v>20</v>
      </c>
      <c r="AC154" s="80">
        <v>0</v>
      </c>
      <c r="AD154" s="80">
        <v>0.93500000000000005</v>
      </c>
      <c r="AE154" s="80">
        <v>0.55000000000000004</v>
      </c>
      <c r="AF154" s="80">
        <v>0</v>
      </c>
      <c r="AG154" s="80">
        <v>0</v>
      </c>
      <c r="AH154" s="80">
        <v>0</v>
      </c>
      <c r="AI154" s="80">
        <v>0</v>
      </c>
      <c r="AJ154" s="181" t="s">
        <v>20</v>
      </c>
      <c r="AK154" s="186">
        <f t="shared" ref="AK154:AQ171" si="86">IFERROR(U154*L154,0)</f>
        <v>0</v>
      </c>
      <c r="AL154" s="186">
        <f t="shared" si="86"/>
        <v>0</v>
      </c>
      <c r="AM154" s="186">
        <f t="shared" si="86"/>
        <v>0</v>
      </c>
      <c r="AN154" s="186">
        <f t="shared" si="86"/>
        <v>0</v>
      </c>
      <c r="AO154" s="186">
        <f t="shared" si="86"/>
        <v>0</v>
      </c>
      <c r="AP154" s="186">
        <f t="shared" si="86"/>
        <v>0</v>
      </c>
      <c r="AQ154" s="186">
        <f t="shared" si="86"/>
        <v>0</v>
      </c>
      <c r="AR154" s="74">
        <f t="shared" ref="AR154" si="87">SUM(AK154:AQ154)</f>
        <v>0</v>
      </c>
      <c r="AS154" s="74">
        <f t="shared" ref="AS154:AS171" si="88">S154-AR154</f>
        <v>0</v>
      </c>
      <c r="AT154" s="181" t="s">
        <v>20</v>
      </c>
      <c r="AU154" s="186">
        <f t="shared" ref="AU154:BA169" si="89">IFERROR(L154*(1-U154/(AC154)),0)</f>
        <v>0</v>
      </c>
      <c r="AV154" s="186">
        <f t="shared" si="89"/>
        <v>0</v>
      </c>
      <c r="AW154" s="186">
        <f t="shared" si="89"/>
        <v>0</v>
      </c>
      <c r="AX154" s="186">
        <f t="shared" si="89"/>
        <v>0</v>
      </c>
      <c r="AY154" s="186">
        <f t="shared" si="89"/>
        <v>0</v>
      </c>
      <c r="AZ154" s="186">
        <f t="shared" si="89"/>
        <v>0</v>
      </c>
      <c r="BA154" s="186">
        <f t="shared" si="89"/>
        <v>0</v>
      </c>
      <c r="BB154" s="74">
        <f t="shared" ref="BB154:BB171" si="90">SUM(AU154:BA154)</f>
        <v>0</v>
      </c>
    </row>
    <row r="155" spans="1:54" x14ac:dyDescent="0.25">
      <c r="A155" s="181" t="s">
        <v>21</v>
      </c>
      <c r="B155" s="205"/>
      <c r="C155" s="80">
        <v>0</v>
      </c>
      <c r="D155" s="80">
        <v>0</v>
      </c>
      <c r="E155" s="80">
        <v>0</v>
      </c>
      <c r="F155" s="80">
        <v>0</v>
      </c>
      <c r="G155" s="80">
        <v>0</v>
      </c>
      <c r="H155" s="80">
        <v>0</v>
      </c>
      <c r="I155" s="80">
        <v>0</v>
      </c>
      <c r="J155" s="81">
        <f t="shared" si="83"/>
        <v>0</v>
      </c>
      <c r="K155" s="181" t="s">
        <v>21</v>
      </c>
      <c r="L155" s="186">
        <f t="shared" si="84"/>
        <v>0</v>
      </c>
      <c r="M155" s="186">
        <f t="shared" si="84"/>
        <v>0</v>
      </c>
      <c r="N155" s="186">
        <f t="shared" si="84"/>
        <v>0</v>
      </c>
      <c r="O155" s="186">
        <f t="shared" si="84"/>
        <v>0</v>
      </c>
      <c r="P155" s="186">
        <f t="shared" si="84"/>
        <v>0</v>
      </c>
      <c r="Q155" s="186">
        <f t="shared" si="84"/>
        <v>0</v>
      </c>
      <c r="R155" s="186">
        <f t="shared" si="84"/>
        <v>0</v>
      </c>
      <c r="S155" s="74">
        <f t="shared" si="85"/>
        <v>0</v>
      </c>
      <c r="T155" s="181" t="s">
        <v>21</v>
      </c>
      <c r="U155" s="80">
        <v>0</v>
      </c>
      <c r="V155" s="80">
        <v>0</v>
      </c>
      <c r="W155" s="80">
        <v>0</v>
      </c>
      <c r="X155" s="80">
        <v>0</v>
      </c>
      <c r="Y155" s="80">
        <v>0</v>
      </c>
      <c r="Z155" s="80">
        <v>0</v>
      </c>
      <c r="AA155" s="80">
        <v>0</v>
      </c>
      <c r="AB155" s="181" t="s">
        <v>21</v>
      </c>
      <c r="AC155" s="80">
        <v>0</v>
      </c>
      <c r="AD155" s="80">
        <v>0</v>
      </c>
      <c r="AE155" s="80">
        <v>0</v>
      </c>
      <c r="AF155" s="80">
        <v>0</v>
      </c>
      <c r="AG155" s="80">
        <v>0</v>
      </c>
      <c r="AH155" s="80">
        <v>0</v>
      </c>
      <c r="AI155" s="80">
        <v>0</v>
      </c>
      <c r="AJ155" s="181" t="s">
        <v>21</v>
      </c>
      <c r="AK155" s="186">
        <f t="shared" si="86"/>
        <v>0</v>
      </c>
      <c r="AL155" s="186">
        <f t="shared" si="86"/>
        <v>0</v>
      </c>
      <c r="AM155" s="186">
        <f t="shared" si="86"/>
        <v>0</v>
      </c>
      <c r="AN155" s="186">
        <f t="shared" si="86"/>
        <v>0</v>
      </c>
      <c r="AO155" s="186">
        <f t="shared" si="86"/>
        <v>0</v>
      </c>
      <c r="AP155" s="186">
        <f t="shared" si="86"/>
        <v>0</v>
      </c>
      <c r="AQ155" s="186">
        <f t="shared" si="86"/>
        <v>0</v>
      </c>
      <c r="AR155" s="74">
        <f t="shared" ref="AR155:AR171" si="91">SUM(AK155:AQ155)</f>
        <v>0</v>
      </c>
      <c r="AS155" s="74">
        <f t="shared" si="88"/>
        <v>0</v>
      </c>
      <c r="AT155" s="181" t="s">
        <v>21</v>
      </c>
      <c r="AU155" s="186">
        <f t="shared" si="89"/>
        <v>0</v>
      </c>
      <c r="AV155" s="186">
        <f t="shared" si="89"/>
        <v>0</v>
      </c>
      <c r="AW155" s="186">
        <f t="shared" si="89"/>
        <v>0</v>
      </c>
      <c r="AX155" s="186">
        <f t="shared" si="89"/>
        <v>0</v>
      </c>
      <c r="AY155" s="186">
        <f t="shared" si="89"/>
        <v>0</v>
      </c>
      <c r="AZ155" s="186">
        <f t="shared" si="89"/>
        <v>0</v>
      </c>
      <c r="BA155" s="186">
        <f t="shared" si="89"/>
        <v>0</v>
      </c>
      <c r="BB155" s="74">
        <f t="shared" si="90"/>
        <v>0</v>
      </c>
    </row>
    <row r="156" spans="1:54" x14ac:dyDescent="0.25">
      <c r="A156" s="181" t="s">
        <v>22</v>
      </c>
      <c r="B156" s="205"/>
      <c r="C156" s="80">
        <v>0</v>
      </c>
      <c r="D156" s="80">
        <v>0</v>
      </c>
      <c r="E156" s="80">
        <v>0</v>
      </c>
      <c r="F156" s="80">
        <v>0</v>
      </c>
      <c r="G156" s="80">
        <v>0</v>
      </c>
      <c r="H156" s="80">
        <v>0</v>
      </c>
      <c r="I156" s="80">
        <v>0</v>
      </c>
      <c r="J156" s="81">
        <f t="shared" si="83"/>
        <v>0</v>
      </c>
      <c r="K156" s="181" t="s">
        <v>22</v>
      </c>
      <c r="L156" s="186">
        <f t="shared" si="84"/>
        <v>0</v>
      </c>
      <c r="M156" s="186">
        <f t="shared" si="84"/>
        <v>0</v>
      </c>
      <c r="N156" s="186">
        <f t="shared" si="84"/>
        <v>0</v>
      </c>
      <c r="O156" s="186">
        <f t="shared" si="84"/>
        <v>0</v>
      </c>
      <c r="P156" s="186">
        <f t="shared" si="84"/>
        <v>0</v>
      </c>
      <c r="Q156" s="186">
        <f t="shared" si="84"/>
        <v>0</v>
      </c>
      <c r="R156" s="186">
        <f t="shared" si="84"/>
        <v>0</v>
      </c>
      <c r="S156" s="74">
        <f t="shared" si="85"/>
        <v>0</v>
      </c>
      <c r="T156" s="181" t="s">
        <v>22</v>
      </c>
      <c r="U156" s="80">
        <v>0</v>
      </c>
      <c r="V156" s="80">
        <v>0</v>
      </c>
      <c r="W156" s="80">
        <v>0</v>
      </c>
      <c r="X156" s="80">
        <v>0</v>
      </c>
      <c r="Y156" s="80">
        <v>0</v>
      </c>
      <c r="Z156" s="80">
        <v>0</v>
      </c>
      <c r="AA156" s="80">
        <v>0</v>
      </c>
      <c r="AB156" s="181" t="s">
        <v>22</v>
      </c>
      <c r="AC156" s="80">
        <v>0</v>
      </c>
      <c r="AD156" s="80">
        <v>0</v>
      </c>
      <c r="AE156" s="80">
        <v>0</v>
      </c>
      <c r="AF156" s="80">
        <v>0</v>
      </c>
      <c r="AG156" s="80">
        <v>0</v>
      </c>
      <c r="AH156" s="80">
        <v>0</v>
      </c>
      <c r="AI156" s="80">
        <v>0</v>
      </c>
      <c r="AJ156" s="181" t="s">
        <v>22</v>
      </c>
      <c r="AK156" s="186">
        <f t="shared" si="86"/>
        <v>0</v>
      </c>
      <c r="AL156" s="186">
        <f t="shared" si="86"/>
        <v>0</v>
      </c>
      <c r="AM156" s="186">
        <f t="shared" si="86"/>
        <v>0</v>
      </c>
      <c r="AN156" s="186">
        <f t="shared" si="86"/>
        <v>0</v>
      </c>
      <c r="AO156" s="186">
        <f t="shared" si="86"/>
        <v>0</v>
      </c>
      <c r="AP156" s="186">
        <f t="shared" si="86"/>
        <v>0</v>
      </c>
      <c r="AQ156" s="186">
        <f t="shared" si="86"/>
        <v>0</v>
      </c>
      <c r="AR156" s="74">
        <f t="shared" si="91"/>
        <v>0</v>
      </c>
      <c r="AS156" s="74">
        <f t="shared" si="88"/>
        <v>0</v>
      </c>
      <c r="AT156" s="181" t="s">
        <v>22</v>
      </c>
      <c r="AU156" s="186">
        <f t="shared" si="89"/>
        <v>0</v>
      </c>
      <c r="AV156" s="186">
        <f t="shared" si="89"/>
        <v>0</v>
      </c>
      <c r="AW156" s="186">
        <f t="shared" si="89"/>
        <v>0</v>
      </c>
      <c r="AX156" s="186">
        <f t="shared" si="89"/>
        <v>0</v>
      </c>
      <c r="AY156" s="186">
        <f t="shared" si="89"/>
        <v>0</v>
      </c>
      <c r="AZ156" s="186">
        <f t="shared" si="89"/>
        <v>0</v>
      </c>
      <c r="BA156" s="186">
        <f t="shared" si="89"/>
        <v>0</v>
      </c>
      <c r="BB156" s="74">
        <f t="shared" si="90"/>
        <v>0</v>
      </c>
    </row>
    <row r="157" spans="1:54" x14ac:dyDescent="0.25">
      <c r="A157" s="181" t="s">
        <v>23</v>
      </c>
      <c r="B157" s="205"/>
      <c r="C157" s="80">
        <v>0</v>
      </c>
      <c r="D157" s="80">
        <v>0</v>
      </c>
      <c r="E157" s="80">
        <v>0</v>
      </c>
      <c r="F157" s="80">
        <v>0</v>
      </c>
      <c r="G157" s="80">
        <v>0</v>
      </c>
      <c r="H157" s="80">
        <v>0</v>
      </c>
      <c r="I157" s="80">
        <v>0</v>
      </c>
      <c r="J157" s="81">
        <f t="shared" si="83"/>
        <v>0</v>
      </c>
      <c r="K157" s="181" t="s">
        <v>23</v>
      </c>
      <c r="L157" s="186">
        <f t="shared" si="84"/>
        <v>0</v>
      </c>
      <c r="M157" s="186">
        <f t="shared" si="84"/>
        <v>0</v>
      </c>
      <c r="N157" s="186">
        <f t="shared" si="84"/>
        <v>0</v>
      </c>
      <c r="O157" s="186">
        <f t="shared" si="84"/>
        <v>0</v>
      </c>
      <c r="P157" s="186">
        <f t="shared" si="84"/>
        <v>0</v>
      </c>
      <c r="Q157" s="186">
        <f t="shared" si="84"/>
        <v>0</v>
      </c>
      <c r="R157" s="186">
        <f t="shared" si="84"/>
        <v>0</v>
      </c>
      <c r="S157" s="74">
        <f t="shared" si="85"/>
        <v>0</v>
      </c>
      <c r="T157" s="181" t="s">
        <v>23</v>
      </c>
      <c r="U157" s="80">
        <v>0</v>
      </c>
      <c r="V157" s="80">
        <v>0</v>
      </c>
      <c r="W157" s="80">
        <v>0</v>
      </c>
      <c r="X157" s="80">
        <v>0</v>
      </c>
      <c r="Y157" s="80">
        <v>0</v>
      </c>
      <c r="Z157" s="80">
        <v>0</v>
      </c>
      <c r="AA157" s="80">
        <v>0</v>
      </c>
      <c r="AB157" s="181" t="s">
        <v>23</v>
      </c>
      <c r="AC157" s="80">
        <v>0</v>
      </c>
      <c r="AD157" s="80">
        <v>0</v>
      </c>
      <c r="AE157" s="80">
        <v>0</v>
      </c>
      <c r="AF157" s="80">
        <v>0</v>
      </c>
      <c r="AG157" s="80">
        <v>0</v>
      </c>
      <c r="AH157" s="80">
        <v>0</v>
      </c>
      <c r="AI157" s="80">
        <v>0</v>
      </c>
      <c r="AJ157" s="181" t="s">
        <v>23</v>
      </c>
      <c r="AK157" s="186">
        <f t="shared" si="86"/>
        <v>0</v>
      </c>
      <c r="AL157" s="186">
        <f t="shared" si="86"/>
        <v>0</v>
      </c>
      <c r="AM157" s="186">
        <f t="shared" si="86"/>
        <v>0</v>
      </c>
      <c r="AN157" s="186">
        <f t="shared" si="86"/>
        <v>0</v>
      </c>
      <c r="AO157" s="186">
        <f t="shared" si="86"/>
        <v>0</v>
      </c>
      <c r="AP157" s="186">
        <f t="shared" si="86"/>
        <v>0</v>
      </c>
      <c r="AQ157" s="186">
        <f t="shared" si="86"/>
        <v>0</v>
      </c>
      <c r="AR157" s="74">
        <f t="shared" si="91"/>
        <v>0</v>
      </c>
      <c r="AS157" s="74">
        <f t="shared" si="88"/>
        <v>0</v>
      </c>
      <c r="AT157" s="181" t="s">
        <v>23</v>
      </c>
      <c r="AU157" s="186">
        <f t="shared" si="89"/>
        <v>0</v>
      </c>
      <c r="AV157" s="186">
        <f t="shared" si="89"/>
        <v>0</v>
      </c>
      <c r="AW157" s="186">
        <f t="shared" si="89"/>
        <v>0</v>
      </c>
      <c r="AX157" s="186">
        <f t="shared" si="89"/>
        <v>0</v>
      </c>
      <c r="AY157" s="186">
        <f t="shared" si="89"/>
        <v>0</v>
      </c>
      <c r="AZ157" s="186">
        <f t="shared" si="89"/>
        <v>0</v>
      </c>
      <c r="BA157" s="186">
        <f t="shared" si="89"/>
        <v>0</v>
      </c>
      <c r="BB157" s="74">
        <f t="shared" si="90"/>
        <v>0</v>
      </c>
    </row>
    <row r="158" spans="1:54" x14ac:dyDescent="0.25">
      <c r="A158" s="187" t="s">
        <v>24</v>
      </c>
      <c r="B158" s="205"/>
      <c r="C158" s="80">
        <v>0</v>
      </c>
      <c r="D158" s="80">
        <v>0</v>
      </c>
      <c r="E158" s="80">
        <v>0</v>
      </c>
      <c r="F158" s="80">
        <v>0</v>
      </c>
      <c r="G158" s="80">
        <v>0</v>
      </c>
      <c r="H158" s="80">
        <v>0</v>
      </c>
      <c r="I158" s="80">
        <v>0</v>
      </c>
      <c r="J158" s="81">
        <f t="shared" si="83"/>
        <v>0</v>
      </c>
      <c r="K158" s="187" t="s">
        <v>24</v>
      </c>
      <c r="L158" s="186">
        <f t="shared" si="84"/>
        <v>0</v>
      </c>
      <c r="M158" s="186">
        <f t="shared" si="84"/>
        <v>0</v>
      </c>
      <c r="N158" s="186">
        <f t="shared" si="84"/>
        <v>0</v>
      </c>
      <c r="O158" s="186">
        <f t="shared" si="84"/>
        <v>0</v>
      </c>
      <c r="P158" s="186">
        <f t="shared" si="84"/>
        <v>0</v>
      </c>
      <c r="Q158" s="186">
        <f t="shared" si="84"/>
        <v>0</v>
      </c>
      <c r="R158" s="186">
        <f t="shared" si="84"/>
        <v>0</v>
      </c>
      <c r="S158" s="74">
        <f t="shared" si="85"/>
        <v>0</v>
      </c>
      <c r="T158" s="187" t="s">
        <v>24</v>
      </c>
      <c r="U158" s="80">
        <v>0</v>
      </c>
      <c r="V158" s="80">
        <v>0</v>
      </c>
      <c r="W158" s="80">
        <v>0</v>
      </c>
      <c r="X158" s="80">
        <v>0</v>
      </c>
      <c r="Y158" s="80">
        <v>0</v>
      </c>
      <c r="Z158" s="80">
        <v>0</v>
      </c>
      <c r="AA158" s="80">
        <v>0</v>
      </c>
      <c r="AB158" s="187" t="s">
        <v>24</v>
      </c>
      <c r="AC158" s="80">
        <v>0</v>
      </c>
      <c r="AD158" s="80">
        <v>0</v>
      </c>
      <c r="AE158" s="80">
        <v>0</v>
      </c>
      <c r="AF158" s="80">
        <v>0</v>
      </c>
      <c r="AG158" s="80">
        <v>0</v>
      </c>
      <c r="AH158" s="80">
        <v>0</v>
      </c>
      <c r="AI158" s="80">
        <v>0</v>
      </c>
      <c r="AJ158" s="187" t="s">
        <v>24</v>
      </c>
      <c r="AK158" s="186">
        <f t="shared" si="86"/>
        <v>0</v>
      </c>
      <c r="AL158" s="186">
        <f t="shared" si="86"/>
        <v>0</v>
      </c>
      <c r="AM158" s="186">
        <f t="shared" si="86"/>
        <v>0</v>
      </c>
      <c r="AN158" s="186">
        <f t="shared" si="86"/>
        <v>0</v>
      </c>
      <c r="AO158" s="186">
        <f t="shared" si="86"/>
        <v>0</v>
      </c>
      <c r="AP158" s="186">
        <f t="shared" si="86"/>
        <v>0</v>
      </c>
      <c r="AQ158" s="186">
        <f t="shared" si="86"/>
        <v>0</v>
      </c>
      <c r="AR158" s="74">
        <f t="shared" si="91"/>
        <v>0</v>
      </c>
      <c r="AS158" s="74">
        <f t="shared" si="88"/>
        <v>0</v>
      </c>
      <c r="AT158" s="187" t="s">
        <v>24</v>
      </c>
      <c r="AU158" s="186">
        <f t="shared" si="89"/>
        <v>0</v>
      </c>
      <c r="AV158" s="186">
        <f t="shared" si="89"/>
        <v>0</v>
      </c>
      <c r="AW158" s="186">
        <f t="shared" si="89"/>
        <v>0</v>
      </c>
      <c r="AX158" s="186">
        <f t="shared" si="89"/>
        <v>0</v>
      </c>
      <c r="AY158" s="186">
        <f t="shared" si="89"/>
        <v>0</v>
      </c>
      <c r="AZ158" s="186">
        <f t="shared" si="89"/>
        <v>0</v>
      </c>
      <c r="BA158" s="186">
        <f t="shared" si="89"/>
        <v>0</v>
      </c>
      <c r="BB158" s="74">
        <f t="shared" si="90"/>
        <v>0</v>
      </c>
    </row>
    <row r="159" spans="1:54" x14ac:dyDescent="0.25">
      <c r="A159" s="188" t="s">
        <v>25</v>
      </c>
      <c r="B159" s="205"/>
      <c r="C159" s="80">
        <v>0</v>
      </c>
      <c r="D159" s="80">
        <v>0</v>
      </c>
      <c r="E159" s="80">
        <v>0</v>
      </c>
      <c r="F159" s="80">
        <v>0</v>
      </c>
      <c r="G159" s="80">
        <v>0</v>
      </c>
      <c r="H159" s="80">
        <v>0</v>
      </c>
      <c r="I159" s="80">
        <v>0</v>
      </c>
      <c r="J159" s="81">
        <f t="shared" si="83"/>
        <v>0</v>
      </c>
      <c r="K159" s="188" t="s">
        <v>25</v>
      </c>
      <c r="L159" s="186">
        <f t="shared" si="84"/>
        <v>0</v>
      </c>
      <c r="M159" s="186">
        <f t="shared" si="84"/>
        <v>0</v>
      </c>
      <c r="N159" s="186">
        <f t="shared" si="84"/>
        <v>0</v>
      </c>
      <c r="O159" s="186">
        <f t="shared" si="84"/>
        <v>0</v>
      </c>
      <c r="P159" s="186">
        <f t="shared" si="84"/>
        <v>0</v>
      </c>
      <c r="Q159" s="186">
        <f t="shared" si="84"/>
        <v>0</v>
      </c>
      <c r="R159" s="186">
        <f t="shared" si="84"/>
        <v>0</v>
      </c>
      <c r="S159" s="74">
        <f t="shared" si="85"/>
        <v>0</v>
      </c>
      <c r="T159" s="188" t="s">
        <v>25</v>
      </c>
      <c r="U159" s="80">
        <v>0</v>
      </c>
      <c r="V159" s="80">
        <v>0</v>
      </c>
      <c r="W159" s="80">
        <v>0</v>
      </c>
      <c r="X159" s="80">
        <v>0</v>
      </c>
      <c r="Y159" s="80">
        <v>0</v>
      </c>
      <c r="Z159" s="80">
        <v>0</v>
      </c>
      <c r="AA159" s="80">
        <v>0</v>
      </c>
      <c r="AB159" s="188" t="s">
        <v>25</v>
      </c>
      <c r="AC159" s="80">
        <v>0</v>
      </c>
      <c r="AD159" s="80">
        <v>0</v>
      </c>
      <c r="AE159" s="80">
        <v>0</v>
      </c>
      <c r="AF159" s="80">
        <v>0</v>
      </c>
      <c r="AG159" s="80">
        <v>0</v>
      </c>
      <c r="AH159" s="80">
        <v>0</v>
      </c>
      <c r="AI159" s="80">
        <v>0</v>
      </c>
      <c r="AJ159" s="188" t="s">
        <v>25</v>
      </c>
      <c r="AK159" s="186">
        <f t="shared" si="86"/>
        <v>0</v>
      </c>
      <c r="AL159" s="186">
        <f t="shared" si="86"/>
        <v>0</v>
      </c>
      <c r="AM159" s="186">
        <f t="shared" si="86"/>
        <v>0</v>
      </c>
      <c r="AN159" s="186">
        <f t="shared" si="86"/>
        <v>0</v>
      </c>
      <c r="AO159" s="186">
        <f t="shared" si="86"/>
        <v>0</v>
      </c>
      <c r="AP159" s="186">
        <f t="shared" si="86"/>
        <v>0</v>
      </c>
      <c r="AQ159" s="186">
        <f t="shared" si="86"/>
        <v>0</v>
      </c>
      <c r="AR159" s="74">
        <f t="shared" si="91"/>
        <v>0</v>
      </c>
      <c r="AS159" s="74">
        <f t="shared" si="88"/>
        <v>0</v>
      </c>
      <c r="AT159" s="188" t="s">
        <v>25</v>
      </c>
      <c r="AU159" s="186">
        <f t="shared" si="89"/>
        <v>0</v>
      </c>
      <c r="AV159" s="186">
        <f t="shared" si="89"/>
        <v>0</v>
      </c>
      <c r="AW159" s="186">
        <f t="shared" si="89"/>
        <v>0</v>
      </c>
      <c r="AX159" s="186">
        <f t="shared" si="89"/>
        <v>0</v>
      </c>
      <c r="AY159" s="186">
        <f t="shared" si="89"/>
        <v>0</v>
      </c>
      <c r="AZ159" s="186">
        <f t="shared" si="89"/>
        <v>0</v>
      </c>
      <c r="BA159" s="186">
        <f t="shared" si="89"/>
        <v>0</v>
      </c>
      <c r="BB159" s="74">
        <f t="shared" si="90"/>
        <v>0</v>
      </c>
    </row>
    <row r="160" spans="1:54" x14ac:dyDescent="0.25">
      <c r="A160" s="181" t="s">
        <v>26</v>
      </c>
      <c r="B160" s="205"/>
      <c r="C160" s="80">
        <v>0</v>
      </c>
      <c r="D160" s="80">
        <v>0</v>
      </c>
      <c r="E160" s="80">
        <v>0</v>
      </c>
      <c r="F160" s="80">
        <v>0</v>
      </c>
      <c r="G160" s="80">
        <v>0</v>
      </c>
      <c r="H160" s="80">
        <v>0</v>
      </c>
      <c r="I160" s="80">
        <v>0</v>
      </c>
      <c r="J160" s="81">
        <f t="shared" si="83"/>
        <v>0</v>
      </c>
      <c r="K160" s="181" t="s">
        <v>26</v>
      </c>
      <c r="L160" s="186">
        <f t="shared" si="84"/>
        <v>0</v>
      </c>
      <c r="M160" s="186">
        <f t="shared" si="84"/>
        <v>0</v>
      </c>
      <c r="N160" s="186">
        <f t="shared" si="84"/>
        <v>0</v>
      </c>
      <c r="O160" s="186">
        <f t="shared" si="84"/>
        <v>0</v>
      </c>
      <c r="P160" s="186">
        <f t="shared" si="84"/>
        <v>0</v>
      </c>
      <c r="Q160" s="186">
        <f t="shared" si="84"/>
        <v>0</v>
      </c>
      <c r="R160" s="186">
        <f t="shared" si="84"/>
        <v>0</v>
      </c>
      <c r="S160" s="74">
        <f t="shared" si="85"/>
        <v>0</v>
      </c>
      <c r="T160" s="181" t="s">
        <v>26</v>
      </c>
      <c r="U160" s="80">
        <v>0</v>
      </c>
      <c r="V160" s="80">
        <v>0</v>
      </c>
      <c r="W160" s="80">
        <v>0</v>
      </c>
      <c r="X160" s="80">
        <v>0</v>
      </c>
      <c r="Y160" s="80">
        <v>0</v>
      </c>
      <c r="Z160" s="80">
        <v>0</v>
      </c>
      <c r="AA160" s="80">
        <v>0</v>
      </c>
      <c r="AB160" s="181" t="s">
        <v>26</v>
      </c>
      <c r="AC160" s="80">
        <v>0</v>
      </c>
      <c r="AD160" s="80">
        <v>0</v>
      </c>
      <c r="AE160" s="80">
        <v>0</v>
      </c>
      <c r="AF160" s="80">
        <v>0</v>
      </c>
      <c r="AG160" s="80">
        <v>0</v>
      </c>
      <c r="AH160" s="80">
        <v>0</v>
      </c>
      <c r="AI160" s="80">
        <v>0</v>
      </c>
      <c r="AJ160" s="181" t="s">
        <v>26</v>
      </c>
      <c r="AK160" s="186">
        <f t="shared" si="86"/>
        <v>0</v>
      </c>
      <c r="AL160" s="186">
        <f t="shared" si="86"/>
        <v>0</v>
      </c>
      <c r="AM160" s="186">
        <f t="shared" si="86"/>
        <v>0</v>
      </c>
      <c r="AN160" s="186">
        <f t="shared" si="86"/>
        <v>0</v>
      </c>
      <c r="AO160" s="186">
        <f t="shared" si="86"/>
        <v>0</v>
      </c>
      <c r="AP160" s="186">
        <f t="shared" si="86"/>
        <v>0</v>
      </c>
      <c r="AQ160" s="186">
        <f t="shared" si="86"/>
        <v>0</v>
      </c>
      <c r="AR160" s="74">
        <f t="shared" si="91"/>
        <v>0</v>
      </c>
      <c r="AS160" s="74">
        <f t="shared" si="88"/>
        <v>0</v>
      </c>
      <c r="AT160" s="181" t="s">
        <v>26</v>
      </c>
      <c r="AU160" s="186">
        <f t="shared" si="89"/>
        <v>0</v>
      </c>
      <c r="AV160" s="186">
        <f t="shared" si="89"/>
        <v>0</v>
      </c>
      <c r="AW160" s="186">
        <f t="shared" si="89"/>
        <v>0</v>
      </c>
      <c r="AX160" s="186">
        <f t="shared" si="89"/>
        <v>0</v>
      </c>
      <c r="AY160" s="186">
        <f t="shared" si="89"/>
        <v>0</v>
      </c>
      <c r="AZ160" s="186">
        <f t="shared" si="89"/>
        <v>0</v>
      </c>
      <c r="BA160" s="186">
        <f t="shared" si="89"/>
        <v>0</v>
      </c>
      <c r="BB160" s="74">
        <f t="shared" si="90"/>
        <v>0</v>
      </c>
    </row>
    <row r="161" spans="1:54" x14ac:dyDescent="0.25">
      <c r="A161" s="181" t="s">
        <v>27</v>
      </c>
      <c r="B161" s="205"/>
      <c r="C161" s="80">
        <v>0</v>
      </c>
      <c r="D161" s="80">
        <v>0</v>
      </c>
      <c r="E161" s="80">
        <v>0</v>
      </c>
      <c r="F161" s="80">
        <v>0</v>
      </c>
      <c r="G161" s="80">
        <v>0</v>
      </c>
      <c r="H161" s="80">
        <v>0</v>
      </c>
      <c r="I161" s="80">
        <v>0</v>
      </c>
      <c r="J161" s="81">
        <f t="shared" si="83"/>
        <v>0</v>
      </c>
      <c r="K161" s="181" t="s">
        <v>27</v>
      </c>
      <c r="L161" s="186">
        <f t="shared" si="84"/>
        <v>0</v>
      </c>
      <c r="M161" s="186">
        <f t="shared" si="84"/>
        <v>0</v>
      </c>
      <c r="N161" s="186">
        <f t="shared" si="84"/>
        <v>0</v>
      </c>
      <c r="O161" s="186">
        <f t="shared" si="84"/>
        <v>0</v>
      </c>
      <c r="P161" s="186">
        <f t="shared" si="84"/>
        <v>0</v>
      </c>
      <c r="Q161" s="186">
        <f t="shared" si="84"/>
        <v>0</v>
      </c>
      <c r="R161" s="186">
        <f t="shared" si="84"/>
        <v>0</v>
      </c>
      <c r="S161" s="74">
        <f t="shared" si="85"/>
        <v>0</v>
      </c>
      <c r="T161" s="181" t="s">
        <v>27</v>
      </c>
      <c r="U161" s="80">
        <v>0</v>
      </c>
      <c r="V161" s="80">
        <v>0</v>
      </c>
      <c r="W161" s="80">
        <v>0</v>
      </c>
      <c r="X161" s="80">
        <v>0</v>
      </c>
      <c r="Y161" s="80">
        <v>0</v>
      </c>
      <c r="Z161" s="80">
        <v>0</v>
      </c>
      <c r="AA161" s="80">
        <v>0</v>
      </c>
      <c r="AB161" s="181" t="s">
        <v>27</v>
      </c>
      <c r="AC161" s="80">
        <v>0</v>
      </c>
      <c r="AD161" s="80">
        <v>0</v>
      </c>
      <c r="AE161" s="80">
        <v>0</v>
      </c>
      <c r="AF161" s="80">
        <v>0</v>
      </c>
      <c r="AG161" s="80">
        <v>0</v>
      </c>
      <c r="AH161" s="80">
        <v>0</v>
      </c>
      <c r="AI161" s="80">
        <v>0</v>
      </c>
      <c r="AJ161" s="181" t="s">
        <v>27</v>
      </c>
      <c r="AK161" s="186">
        <f t="shared" si="86"/>
        <v>0</v>
      </c>
      <c r="AL161" s="186">
        <f t="shared" si="86"/>
        <v>0</v>
      </c>
      <c r="AM161" s="186">
        <f t="shared" si="86"/>
        <v>0</v>
      </c>
      <c r="AN161" s="186">
        <f t="shared" si="86"/>
        <v>0</v>
      </c>
      <c r="AO161" s="186">
        <f t="shared" si="86"/>
        <v>0</v>
      </c>
      <c r="AP161" s="186">
        <f t="shared" si="86"/>
        <v>0</v>
      </c>
      <c r="AQ161" s="186">
        <f t="shared" si="86"/>
        <v>0</v>
      </c>
      <c r="AR161" s="74">
        <f t="shared" si="91"/>
        <v>0</v>
      </c>
      <c r="AS161" s="74">
        <f t="shared" si="88"/>
        <v>0</v>
      </c>
      <c r="AT161" s="181" t="s">
        <v>27</v>
      </c>
      <c r="AU161" s="186">
        <f t="shared" si="89"/>
        <v>0</v>
      </c>
      <c r="AV161" s="186">
        <f t="shared" si="89"/>
        <v>0</v>
      </c>
      <c r="AW161" s="186">
        <f t="shared" si="89"/>
        <v>0</v>
      </c>
      <c r="AX161" s="186">
        <f t="shared" si="89"/>
        <v>0</v>
      </c>
      <c r="AY161" s="186">
        <f t="shared" si="89"/>
        <v>0</v>
      </c>
      <c r="AZ161" s="186">
        <f t="shared" si="89"/>
        <v>0</v>
      </c>
      <c r="BA161" s="186">
        <f t="shared" si="89"/>
        <v>0</v>
      </c>
      <c r="BB161" s="74">
        <f t="shared" si="90"/>
        <v>0</v>
      </c>
    </row>
    <row r="162" spans="1:54" x14ac:dyDescent="0.25">
      <c r="A162" s="181" t="s">
        <v>28</v>
      </c>
      <c r="B162" s="205"/>
      <c r="C162" s="80">
        <v>0</v>
      </c>
      <c r="D162" s="80">
        <v>0</v>
      </c>
      <c r="E162" s="80">
        <v>0</v>
      </c>
      <c r="F162" s="80">
        <v>0</v>
      </c>
      <c r="G162" s="80">
        <v>0</v>
      </c>
      <c r="H162" s="80">
        <v>0</v>
      </c>
      <c r="I162" s="80">
        <v>0</v>
      </c>
      <c r="J162" s="81">
        <f t="shared" si="83"/>
        <v>0</v>
      </c>
      <c r="K162" s="181" t="s">
        <v>28</v>
      </c>
      <c r="L162" s="186">
        <f t="shared" si="84"/>
        <v>0</v>
      </c>
      <c r="M162" s="186">
        <f t="shared" si="84"/>
        <v>0</v>
      </c>
      <c r="N162" s="186">
        <f t="shared" si="84"/>
        <v>0</v>
      </c>
      <c r="O162" s="186">
        <f t="shared" si="84"/>
        <v>0</v>
      </c>
      <c r="P162" s="186">
        <f t="shared" si="84"/>
        <v>0</v>
      </c>
      <c r="Q162" s="186">
        <f t="shared" si="84"/>
        <v>0</v>
      </c>
      <c r="R162" s="186">
        <f t="shared" si="84"/>
        <v>0</v>
      </c>
      <c r="S162" s="74">
        <f t="shared" si="85"/>
        <v>0</v>
      </c>
      <c r="T162" s="181" t="s">
        <v>28</v>
      </c>
      <c r="U162" s="80">
        <v>0</v>
      </c>
      <c r="V162" s="80">
        <v>0</v>
      </c>
      <c r="W162" s="80">
        <v>0</v>
      </c>
      <c r="X162" s="80">
        <v>0</v>
      </c>
      <c r="Y162" s="80">
        <v>0</v>
      </c>
      <c r="Z162" s="80">
        <v>0</v>
      </c>
      <c r="AA162" s="80">
        <v>0</v>
      </c>
      <c r="AB162" s="181" t="s">
        <v>28</v>
      </c>
      <c r="AC162" s="80">
        <v>0</v>
      </c>
      <c r="AD162" s="80">
        <v>0</v>
      </c>
      <c r="AE162" s="80">
        <v>0</v>
      </c>
      <c r="AF162" s="80">
        <v>0</v>
      </c>
      <c r="AG162" s="80">
        <v>0</v>
      </c>
      <c r="AH162" s="80">
        <v>0</v>
      </c>
      <c r="AI162" s="80">
        <v>0</v>
      </c>
      <c r="AJ162" s="181" t="s">
        <v>28</v>
      </c>
      <c r="AK162" s="186">
        <f t="shared" si="86"/>
        <v>0</v>
      </c>
      <c r="AL162" s="186">
        <f t="shared" si="86"/>
        <v>0</v>
      </c>
      <c r="AM162" s="186">
        <f t="shared" si="86"/>
        <v>0</v>
      </c>
      <c r="AN162" s="186">
        <f t="shared" si="86"/>
        <v>0</v>
      </c>
      <c r="AO162" s="186">
        <f t="shared" si="86"/>
        <v>0</v>
      </c>
      <c r="AP162" s="186">
        <f t="shared" si="86"/>
        <v>0</v>
      </c>
      <c r="AQ162" s="186">
        <f t="shared" si="86"/>
        <v>0</v>
      </c>
      <c r="AR162" s="74">
        <f t="shared" si="91"/>
        <v>0</v>
      </c>
      <c r="AS162" s="74">
        <f t="shared" si="88"/>
        <v>0</v>
      </c>
      <c r="AT162" s="181" t="s">
        <v>28</v>
      </c>
      <c r="AU162" s="186">
        <f t="shared" si="89"/>
        <v>0</v>
      </c>
      <c r="AV162" s="186">
        <f t="shared" si="89"/>
        <v>0</v>
      </c>
      <c r="AW162" s="186">
        <f t="shared" si="89"/>
        <v>0</v>
      </c>
      <c r="AX162" s="186">
        <f t="shared" si="89"/>
        <v>0</v>
      </c>
      <c r="AY162" s="186">
        <f t="shared" si="89"/>
        <v>0</v>
      </c>
      <c r="AZ162" s="186">
        <f t="shared" si="89"/>
        <v>0</v>
      </c>
      <c r="BA162" s="186">
        <f t="shared" si="89"/>
        <v>0</v>
      </c>
      <c r="BB162" s="74">
        <f t="shared" si="90"/>
        <v>0</v>
      </c>
    </row>
    <row r="163" spans="1:54" x14ac:dyDescent="0.25">
      <c r="A163" s="181" t="s">
        <v>29</v>
      </c>
      <c r="B163" s="205"/>
      <c r="C163" s="80">
        <v>0</v>
      </c>
      <c r="D163" s="80">
        <v>0.97968591452645959</v>
      </c>
      <c r="E163" s="80">
        <v>2.0314085473540418E-2</v>
      </c>
      <c r="F163" s="80">
        <v>0</v>
      </c>
      <c r="G163" s="80">
        <v>0</v>
      </c>
      <c r="H163" s="80">
        <v>0</v>
      </c>
      <c r="I163" s="80">
        <v>0</v>
      </c>
      <c r="J163" s="81">
        <f t="shared" si="83"/>
        <v>1</v>
      </c>
      <c r="K163" s="181" t="s">
        <v>29</v>
      </c>
      <c r="L163" s="186">
        <f t="shared" si="84"/>
        <v>0</v>
      </c>
      <c r="M163" s="186">
        <f t="shared" si="84"/>
        <v>0</v>
      </c>
      <c r="N163" s="186">
        <f t="shared" si="84"/>
        <v>0</v>
      </c>
      <c r="O163" s="186">
        <f t="shared" si="84"/>
        <v>0</v>
      </c>
      <c r="P163" s="186">
        <f t="shared" si="84"/>
        <v>0</v>
      </c>
      <c r="Q163" s="186">
        <f t="shared" si="84"/>
        <v>0</v>
      </c>
      <c r="R163" s="186">
        <f t="shared" si="84"/>
        <v>0</v>
      </c>
      <c r="S163" s="74">
        <f t="shared" si="85"/>
        <v>0</v>
      </c>
      <c r="T163" s="181" t="s">
        <v>29</v>
      </c>
      <c r="U163" s="80">
        <v>0</v>
      </c>
      <c r="V163" s="80">
        <v>0.85</v>
      </c>
      <c r="W163" s="80">
        <v>0.5</v>
      </c>
      <c r="X163" s="80">
        <v>0</v>
      </c>
      <c r="Y163" s="80">
        <v>0</v>
      </c>
      <c r="Z163" s="80">
        <v>0</v>
      </c>
      <c r="AA163" s="80">
        <v>0</v>
      </c>
      <c r="AB163" s="181" t="s">
        <v>29</v>
      </c>
      <c r="AC163" s="80">
        <v>0</v>
      </c>
      <c r="AD163" s="80">
        <v>0.93500000000000005</v>
      </c>
      <c r="AE163" s="80">
        <v>0.55000000000000004</v>
      </c>
      <c r="AF163" s="80">
        <v>0</v>
      </c>
      <c r="AG163" s="80">
        <v>0</v>
      </c>
      <c r="AH163" s="80">
        <v>0</v>
      </c>
      <c r="AI163" s="80">
        <v>0</v>
      </c>
      <c r="AJ163" s="181" t="s">
        <v>29</v>
      </c>
      <c r="AK163" s="186">
        <f t="shared" si="86"/>
        <v>0</v>
      </c>
      <c r="AL163" s="186">
        <f t="shared" si="86"/>
        <v>0</v>
      </c>
      <c r="AM163" s="186">
        <f t="shared" si="86"/>
        <v>0</v>
      </c>
      <c r="AN163" s="186">
        <f t="shared" si="86"/>
        <v>0</v>
      </c>
      <c r="AO163" s="186">
        <f t="shared" si="86"/>
        <v>0</v>
      </c>
      <c r="AP163" s="186">
        <f t="shared" si="86"/>
        <v>0</v>
      </c>
      <c r="AQ163" s="186">
        <f t="shared" si="86"/>
        <v>0</v>
      </c>
      <c r="AR163" s="74">
        <f t="shared" si="91"/>
        <v>0</v>
      </c>
      <c r="AS163" s="74">
        <f t="shared" si="88"/>
        <v>0</v>
      </c>
      <c r="AT163" s="181" t="s">
        <v>29</v>
      </c>
      <c r="AU163" s="186">
        <f t="shared" si="89"/>
        <v>0</v>
      </c>
      <c r="AV163" s="186">
        <f t="shared" si="89"/>
        <v>0</v>
      </c>
      <c r="AW163" s="186">
        <f t="shared" si="89"/>
        <v>0</v>
      </c>
      <c r="AX163" s="186">
        <f t="shared" si="89"/>
        <v>0</v>
      </c>
      <c r="AY163" s="186">
        <f t="shared" si="89"/>
        <v>0</v>
      </c>
      <c r="AZ163" s="186">
        <f t="shared" si="89"/>
        <v>0</v>
      </c>
      <c r="BA163" s="186">
        <f t="shared" si="89"/>
        <v>0</v>
      </c>
      <c r="BB163" s="74">
        <f t="shared" si="90"/>
        <v>0</v>
      </c>
    </row>
    <row r="164" spans="1:54" x14ac:dyDescent="0.25">
      <c r="A164" s="181" t="s">
        <v>30</v>
      </c>
      <c r="B164" s="205"/>
      <c r="C164" s="80">
        <v>0</v>
      </c>
      <c r="D164" s="80">
        <v>0</v>
      </c>
      <c r="E164" s="80">
        <v>0</v>
      </c>
      <c r="F164" s="80">
        <v>0</v>
      </c>
      <c r="G164" s="80">
        <v>0</v>
      </c>
      <c r="H164" s="80">
        <v>0</v>
      </c>
      <c r="I164" s="80">
        <v>0</v>
      </c>
      <c r="J164" s="81">
        <f t="shared" si="83"/>
        <v>0</v>
      </c>
      <c r="K164" s="181" t="s">
        <v>30</v>
      </c>
      <c r="L164" s="186">
        <f t="shared" si="84"/>
        <v>0</v>
      </c>
      <c r="M164" s="186">
        <f t="shared" si="84"/>
        <v>0</v>
      </c>
      <c r="N164" s="186">
        <f t="shared" si="84"/>
        <v>0</v>
      </c>
      <c r="O164" s="186">
        <f t="shared" si="84"/>
        <v>0</v>
      </c>
      <c r="P164" s="186">
        <f t="shared" si="84"/>
        <v>0</v>
      </c>
      <c r="Q164" s="186">
        <f t="shared" si="84"/>
        <v>0</v>
      </c>
      <c r="R164" s="186">
        <f t="shared" si="84"/>
        <v>0</v>
      </c>
      <c r="S164" s="74">
        <f t="shared" si="85"/>
        <v>0</v>
      </c>
      <c r="T164" s="181" t="s">
        <v>30</v>
      </c>
      <c r="U164" s="80">
        <v>0</v>
      </c>
      <c r="V164" s="80">
        <v>0</v>
      </c>
      <c r="W164" s="80">
        <v>0</v>
      </c>
      <c r="X164" s="80">
        <v>0</v>
      </c>
      <c r="Y164" s="80">
        <v>0</v>
      </c>
      <c r="Z164" s="80">
        <v>0</v>
      </c>
      <c r="AA164" s="80">
        <v>0</v>
      </c>
      <c r="AB164" s="181" t="s">
        <v>30</v>
      </c>
      <c r="AC164" s="80">
        <v>0</v>
      </c>
      <c r="AD164" s="80">
        <v>0</v>
      </c>
      <c r="AE164" s="80">
        <v>0</v>
      </c>
      <c r="AF164" s="80">
        <v>0</v>
      </c>
      <c r="AG164" s="80">
        <v>0</v>
      </c>
      <c r="AH164" s="80">
        <v>0</v>
      </c>
      <c r="AI164" s="80">
        <v>0</v>
      </c>
      <c r="AJ164" s="181" t="s">
        <v>30</v>
      </c>
      <c r="AK164" s="186">
        <f t="shared" si="86"/>
        <v>0</v>
      </c>
      <c r="AL164" s="186">
        <f t="shared" si="86"/>
        <v>0</v>
      </c>
      <c r="AM164" s="186">
        <f t="shared" si="86"/>
        <v>0</v>
      </c>
      <c r="AN164" s="186">
        <f t="shared" si="86"/>
        <v>0</v>
      </c>
      <c r="AO164" s="186">
        <f t="shared" si="86"/>
        <v>0</v>
      </c>
      <c r="AP164" s="186">
        <f t="shared" si="86"/>
        <v>0</v>
      </c>
      <c r="AQ164" s="186">
        <f t="shared" si="86"/>
        <v>0</v>
      </c>
      <c r="AR164" s="74">
        <f t="shared" si="91"/>
        <v>0</v>
      </c>
      <c r="AS164" s="74">
        <f t="shared" si="88"/>
        <v>0</v>
      </c>
      <c r="AT164" s="181" t="s">
        <v>30</v>
      </c>
      <c r="AU164" s="186">
        <f t="shared" si="89"/>
        <v>0</v>
      </c>
      <c r="AV164" s="186">
        <f t="shared" si="89"/>
        <v>0</v>
      </c>
      <c r="AW164" s="186">
        <f t="shared" si="89"/>
        <v>0</v>
      </c>
      <c r="AX164" s="186">
        <f t="shared" si="89"/>
        <v>0</v>
      </c>
      <c r="AY164" s="186">
        <f t="shared" si="89"/>
        <v>0</v>
      </c>
      <c r="AZ164" s="186">
        <f t="shared" si="89"/>
        <v>0</v>
      </c>
      <c r="BA164" s="186">
        <f t="shared" si="89"/>
        <v>0</v>
      </c>
      <c r="BB164" s="74">
        <f t="shared" si="90"/>
        <v>0</v>
      </c>
    </row>
    <row r="165" spans="1:54" x14ac:dyDescent="0.25">
      <c r="A165" s="181" t="s">
        <v>31</v>
      </c>
      <c r="B165" s="205"/>
      <c r="C165" s="80">
        <v>0</v>
      </c>
      <c r="D165" s="80">
        <v>0</v>
      </c>
      <c r="E165" s="80">
        <v>0</v>
      </c>
      <c r="F165" s="80">
        <v>0</v>
      </c>
      <c r="G165" s="80">
        <v>0</v>
      </c>
      <c r="H165" s="80">
        <v>0</v>
      </c>
      <c r="I165" s="80">
        <v>0</v>
      </c>
      <c r="J165" s="81">
        <f t="shared" si="83"/>
        <v>0</v>
      </c>
      <c r="K165" s="181" t="s">
        <v>31</v>
      </c>
      <c r="L165" s="186">
        <f t="shared" si="84"/>
        <v>0</v>
      </c>
      <c r="M165" s="186">
        <f t="shared" si="84"/>
        <v>0</v>
      </c>
      <c r="N165" s="186">
        <f t="shared" si="84"/>
        <v>0</v>
      </c>
      <c r="O165" s="186">
        <f t="shared" si="84"/>
        <v>0</v>
      </c>
      <c r="P165" s="186">
        <f t="shared" si="84"/>
        <v>0</v>
      </c>
      <c r="Q165" s="186">
        <f t="shared" si="84"/>
        <v>0</v>
      </c>
      <c r="R165" s="186">
        <f t="shared" si="84"/>
        <v>0</v>
      </c>
      <c r="S165" s="74">
        <f t="shared" si="85"/>
        <v>0</v>
      </c>
      <c r="T165" s="181" t="s">
        <v>31</v>
      </c>
      <c r="U165" s="80">
        <v>0</v>
      </c>
      <c r="V165" s="80">
        <v>0</v>
      </c>
      <c r="W165" s="80">
        <v>0</v>
      </c>
      <c r="X165" s="80">
        <v>0</v>
      </c>
      <c r="Y165" s="80">
        <v>0</v>
      </c>
      <c r="Z165" s="80">
        <v>0</v>
      </c>
      <c r="AA165" s="80">
        <v>0</v>
      </c>
      <c r="AB165" s="181" t="s">
        <v>31</v>
      </c>
      <c r="AC165" s="80">
        <v>0</v>
      </c>
      <c r="AD165" s="80">
        <v>0</v>
      </c>
      <c r="AE165" s="80">
        <v>0</v>
      </c>
      <c r="AF165" s="80">
        <v>0</v>
      </c>
      <c r="AG165" s="80">
        <v>0</v>
      </c>
      <c r="AH165" s="80">
        <v>0</v>
      </c>
      <c r="AI165" s="80">
        <v>0</v>
      </c>
      <c r="AJ165" s="181" t="s">
        <v>31</v>
      </c>
      <c r="AK165" s="186">
        <f t="shared" si="86"/>
        <v>0</v>
      </c>
      <c r="AL165" s="186">
        <f t="shared" si="86"/>
        <v>0</v>
      </c>
      <c r="AM165" s="186">
        <f t="shared" si="86"/>
        <v>0</v>
      </c>
      <c r="AN165" s="186">
        <f t="shared" si="86"/>
        <v>0</v>
      </c>
      <c r="AO165" s="186">
        <f t="shared" si="86"/>
        <v>0</v>
      </c>
      <c r="AP165" s="186">
        <f t="shared" si="86"/>
        <v>0</v>
      </c>
      <c r="AQ165" s="186">
        <f t="shared" si="86"/>
        <v>0</v>
      </c>
      <c r="AR165" s="74">
        <f t="shared" si="91"/>
        <v>0</v>
      </c>
      <c r="AS165" s="74">
        <f t="shared" si="88"/>
        <v>0</v>
      </c>
      <c r="AT165" s="181" t="s">
        <v>31</v>
      </c>
      <c r="AU165" s="186">
        <f t="shared" si="89"/>
        <v>0</v>
      </c>
      <c r="AV165" s="186">
        <f t="shared" si="89"/>
        <v>0</v>
      </c>
      <c r="AW165" s="186">
        <f t="shared" si="89"/>
        <v>0</v>
      </c>
      <c r="AX165" s="186">
        <f t="shared" si="89"/>
        <v>0</v>
      </c>
      <c r="AY165" s="186">
        <f t="shared" si="89"/>
        <v>0</v>
      </c>
      <c r="AZ165" s="186">
        <f t="shared" si="89"/>
        <v>0</v>
      </c>
      <c r="BA165" s="186">
        <f t="shared" si="89"/>
        <v>0</v>
      </c>
      <c r="BB165" s="74">
        <f t="shared" si="90"/>
        <v>0</v>
      </c>
    </row>
    <row r="166" spans="1:54" x14ac:dyDescent="0.25">
      <c r="A166" s="181" t="s">
        <v>32</v>
      </c>
      <c r="B166" s="205"/>
      <c r="C166" s="80">
        <v>0</v>
      </c>
      <c r="D166" s="80">
        <v>0</v>
      </c>
      <c r="E166" s="80">
        <v>0</v>
      </c>
      <c r="F166" s="80">
        <v>0</v>
      </c>
      <c r="G166" s="80">
        <v>0</v>
      </c>
      <c r="H166" s="80">
        <v>0</v>
      </c>
      <c r="I166" s="80">
        <v>0</v>
      </c>
      <c r="J166" s="81">
        <f t="shared" si="83"/>
        <v>0</v>
      </c>
      <c r="K166" s="181" t="s">
        <v>32</v>
      </c>
      <c r="L166" s="186">
        <f t="shared" si="84"/>
        <v>0</v>
      </c>
      <c r="M166" s="186">
        <f t="shared" si="84"/>
        <v>0</v>
      </c>
      <c r="N166" s="186">
        <f t="shared" si="84"/>
        <v>0</v>
      </c>
      <c r="O166" s="186">
        <f t="shared" si="84"/>
        <v>0</v>
      </c>
      <c r="P166" s="186">
        <f t="shared" si="84"/>
        <v>0</v>
      </c>
      <c r="Q166" s="186">
        <f t="shared" si="84"/>
        <v>0</v>
      </c>
      <c r="R166" s="186">
        <f t="shared" si="84"/>
        <v>0</v>
      </c>
      <c r="S166" s="74">
        <f t="shared" si="85"/>
        <v>0</v>
      </c>
      <c r="T166" s="181" t="s">
        <v>32</v>
      </c>
      <c r="U166" s="80">
        <v>0</v>
      </c>
      <c r="V166" s="80">
        <v>0</v>
      </c>
      <c r="W166" s="80">
        <v>0</v>
      </c>
      <c r="X166" s="80">
        <v>0</v>
      </c>
      <c r="Y166" s="80">
        <v>0</v>
      </c>
      <c r="Z166" s="80">
        <v>0</v>
      </c>
      <c r="AA166" s="80">
        <v>0</v>
      </c>
      <c r="AB166" s="181" t="s">
        <v>32</v>
      </c>
      <c r="AC166" s="80">
        <v>0</v>
      </c>
      <c r="AD166" s="80">
        <v>0</v>
      </c>
      <c r="AE166" s="80">
        <v>0</v>
      </c>
      <c r="AF166" s="80">
        <v>0</v>
      </c>
      <c r="AG166" s="80">
        <v>0</v>
      </c>
      <c r="AH166" s="80">
        <v>0</v>
      </c>
      <c r="AI166" s="80">
        <v>0</v>
      </c>
      <c r="AJ166" s="181" t="s">
        <v>32</v>
      </c>
      <c r="AK166" s="186">
        <f t="shared" si="86"/>
        <v>0</v>
      </c>
      <c r="AL166" s="186">
        <f t="shared" si="86"/>
        <v>0</v>
      </c>
      <c r="AM166" s="186">
        <f t="shared" si="86"/>
        <v>0</v>
      </c>
      <c r="AN166" s="186">
        <f t="shared" si="86"/>
        <v>0</v>
      </c>
      <c r="AO166" s="186">
        <f t="shared" si="86"/>
        <v>0</v>
      </c>
      <c r="AP166" s="186">
        <f t="shared" si="86"/>
        <v>0</v>
      </c>
      <c r="AQ166" s="186">
        <f t="shared" si="86"/>
        <v>0</v>
      </c>
      <c r="AR166" s="74">
        <f t="shared" si="91"/>
        <v>0</v>
      </c>
      <c r="AS166" s="74">
        <f t="shared" si="88"/>
        <v>0</v>
      </c>
      <c r="AT166" s="181" t="s">
        <v>32</v>
      </c>
      <c r="AU166" s="186">
        <f t="shared" si="89"/>
        <v>0</v>
      </c>
      <c r="AV166" s="186">
        <f t="shared" si="89"/>
        <v>0</v>
      </c>
      <c r="AW166" s="186">
        <f t="shared" si="89"/>
        <v>0</v>
      </c>
      <c r="AX166" s="186">
        <f t="shared" si="89"/>
        <v>0</v>
      </c>
      <c r="AY166" s="186">
        <f t="shared" si="89"/>
        <v>0</v>
      </c>
      <c r="AZ166" s="186">
        <f t="shared" si="89"/>
        <v>0</v>
      </c>
      <c r="BA166" s="186">
        <f t="shared" si="89"/>
        <v>0</v>
      </c>
      <c r="BB166" s="74">
        <f t="shared" si="90"/>
        <v>0</v>
      </c>
    </row>
    <row r="167" spans="1:54" x14ac:dyDescent="0.25">
      <c r="A167" s="181" t="s">
        <v>33</v>
      </c>
      <c r="B167" s="205"/>
      <c r="C167" s="80">
        <v>0.39634835977924948</v>
      </c>
      <c r="D167" s="80">
        <v>0</v>
      </c>
      <c r="E167" s="80">
        <v>0</v>
      </c>
      <c r="F167" s="80">
        <v>0.57661801168676508</v>
      </c>
      <c r="G167" s="80">
        <v>2.7033628533985488E-2</v>
      </c>
      <c r="H167" s="80">
        <v>0</v>
      </c>
      <c r="I167" s="80">
        <v>0</v>
      </c>
      <c r="J167" s="81">
        <f t="shared" si="83"/>
        <v>1</v>
      </c>
      <c r="K167" s="181" t="s">
        <v>33</v>
      </c>
      <c r="L167" s="186">
        <f t="shared" si="84"/>
        <v>0</v>
      </c>
      <c r="M167" s="186">
        <f t="shared" si="84"/>
        <v>0</v>
      </c>
      <c r="N167" s="186">
        <f t="shared" si="84"/>
        <v>0</v>
      </c>
      <c r="O167" s="186">
        <f t="shared" si="84"/>
        <v>0</v>
      </c>
      <c r="P167" s="186">
        <f t="shared" si="84"/>
        <v>0</v>
      </c>
      <c r="Q167" s="186">
        <f t="shared" si="84"/>
        <v>0</v>
      </c>
      <c r="R167" s="186">
        <f t="shared" si="84"/>
        <v>0</v>
      </c>
      <c r="S167" s="74">
        <f t="shared" si="85"/>
        <v>0</v>
      </c>
      <c r="T167" s="181" t="s">
        <v>33</v>
      </c>
      <c r="U167" s="80">
        <v>0.89</v>
      </c>
      <c r="V167" s="80">
        <v>0</v>
      </c>
      <c r="W167" s="80">
        <v>0</v>
      </c>
      <c r="X167" s="80">
        <v>0.83691553393254714</v>
      </c>
      <c r="Y167" s="80">
        <v>0.65700000000000003</v>
      </c>
      <c r="Z167" s="80">
        <v>0</v>
      </c>
      <c r="AA167" s="80">
        <v>0</v>
      </c>
      <c r="AB167" s="181" t="s">
        <v>33</v>
      </c>
      <c r="AC167" s="80">
        <v>0.97</v>
      </c>
      <c r="AD167" s="80">
        <v>0</v>
      </c>
      <c r="AE167" s="80">
        <v>0</v>
      </c>
      <c r="AF167" s="80">
        <v>0.92</v>
      </c>
      <c r="AG167" s="80">
        <v>0.85</v>
      </c>
      <c r="AH167" s="80">
        <v>0</v>
      </c>
      <c r="AI167" s="80">
        <v>0</v>
      </c>
      <c r="AJ167" s="181" t="s">
        <v>33</v>
      </c>
      <c r="AK167" s="186">
        <f t="shared" si="86"/>
        <v>0</v>
      </c>
      <c r="AL167" s="186">
        <f t="shared" si="86"/>
        <v>0</v>
      </c>
      <c r="AM167" s="186">
        <f t="shared" si="86"/>
        <v>0</v>
      </c>
      <c r="AN167" s="186">
        <f t="shared" si="86"/>
        <v>0</v>
      </c>
      <c r="AO167" s="186">
        <f t="shared" si="86"/>
        <v>0</v>
      </c>
      <c r="AP167" s="186">
        <f t="shared" si="86"/>
        <v>0</v>
      </c>
      <c r="AQ167" s="186">
        <f t="shared" si="86"/>
        <v>0</v>
      </c>
      <c r="AR167" s="74">
        <f t="shared" si="91"/>
        <v>0</v>
      </c>
      <c r="AS167" s="74">
        <f t="shared" si="88"/>
        <v>0</v>
      </c>
      <c r="AT167" s="181" t="s">
        <v>33</v>
      </c>
      <c r="AU167" s="186">
        <f>IFERROR(L167*(1-U167/(AC167)),0)</f>
        <v>0</v>
      </c>
      <c r="AV167" s="186">
        <f t="shared" si="89"/>
        <v>0</v>
      </c>
      <c r="AW167" s="186">
        <f t="shared" si="89"/>
        <v>0</v>
      </c>
      <c r="AX167" s="186">
        <f t="shared" si="89"/>
        <v>0</v>
      </c>
      <c r="AY167" s="186">
        <f t="shared" si="89"/>
        <v>0</v>
      </c>
      <c r="AZ167" s="186">
        <f t="shared" si="89"/>
        <v>0</v>
      </c>
      <c r="BA167" s="186">
        <f t="shared" si="89"/>
        <v>0</v>
      </c>
      <c r="BB167" s="74">
        <f t="shared" si="90"/>
        <v>0</v>
      </c>
    </row>
    <row r="168" spans="1:54" x14ac:dyDescent="0.25">
      <c r="A168" s="181" t="s">
        <v>34</v>
      </c>
      <c r="B168" s="205"/>
      <c r="C168" s="80">
        <v>0</v>
      </c>
      <c r="D168" s="80">
        <v>0</v>
      </c>
      <c r="E168" s="80">
        <v>0</v>
      </c>
      <c r="F168" s="80">
        <v>0</v>
      </c>
      <c r="G168" s="80">
        <v>0</v>
      </c>
      <c r="H168" s="80">
        <v>0</v>
      </c>
      <c r="I168" s="80">
        <v>0</v>
      </c>
      <c r="J168" s="81">
        <f t="shared" si="83"/>
        <v>0</v>
      </c>
      <c r="K168" s="181" t="s">
        <v>34</v>
      </c>
      <c r="L168" s="186">
        <f t="shared" si="84"/>
        <v>0</v>
      </c>
      <c r="M168" s="186">
        <f t="shared" si="84"/>
        <v>0</v>
      </c>
      <c r="N168" s="186">
        <f t="shared" si="84"/>
        <v>0</v>
      </c>
      <c r="O168" s="186">
        <f t="shared" si="84"/>
        <v>0</v>
      </c>
      <c r="P168" s="186">
        <f t="shared" si="84"/>
        <v>0</v>
      </c>
      <c r="Q168" s="186">
        <f t="shared" si="84"/>
        <v>0</v>
      </c>
      <c r="R168" s="186">
        <f t="shared" si="84"/>
        <v>0</v>
      </c>
      <c r="S168" s="74">
        <f>SUM(L168:R168)</f>
        <v>0</v>
      </c>
      <c r="T168" s="181" t="s">
        <v>34</v>
      </c>
      <c r="U168" s="80">
        <v>0</v>
      </c>
      <c r="V168" s="80">
        <v>0</v>
      </c>
      <c r="W168" s="80">
        <v>0</v>
      </c>
      <c r="X168" s="80">
        <v>0</v>
      </c>
      <c r="Y168" s="80">
        <v>0</v>
      </c>
      <c r="Z168" s="80">
        <v>0</v>
      </c>
      <c r="AA168" s="80">
        <v>0</v>
      </c>
      <c r="AB168" s="181" t="s">
        <v>34</v>
      </c>
      <c r="AC168" s="80">
        <v>0</v>
      </c>
      <c r="AD168" s="80">
        <v>0</v>
      </c>
      <c r="AE168" s="80">
        <v>0</v>
      </c>
      <c r="AF168" s="80">
        <v>0</v>
      </c>
      <c r="AG168" s="80">
        <v>0</v>
      </c>
      <c r="AH168" s="80">
        <v>0</v>
      </c>
      <c r="AI168" s="80">
        <v>0</v>
      </c>
      <c r="AJ168" s="181" t="s">
        <v>34</v>
      </c>
      <c r="AK168" s="186">
        <f t="shared" si="86"/>
        <v>0</v>
      </c>
      <c r="AL168" s="186">
        <f t="shared" si="86"/>
        <v>0</v>
      </c>
      <c r="AM168" s="186">
        <f t="shared" si="86"/>
        <v>0</v>
      </c>
      <c r="AN168" s="186">
        <f t="shared" si="86"/>
        <v>0</v>
      </c>
      <c r="AO168" s="186">
        <f t="shared" si="86"/>
        <v>0</v>
      </c>
      <c r="AP168" s="186">
        <f t="shared" si="86"/>
        <v>0</v>
      </c>
      <c r="AQ168" s="186">
        <f t="shared" si="86"/>
        <v>0</v>
      </c>
      <c r="AR168" s="74">
        <f t="shared" si="91"/>
        <v>0</v>
      </c>
      <c r="AS168" s="74">
        <f t="shared" si="88"/>
        <v>0</v>
      </c>
      <c r="AT168" s="181" t="s">
        <v>34</v>
      </c>
      <c r="AU168" s="186">
        <f t="shared" ref="AU168:BA171" si="92">IFERROR(L168*(1-U168/(AC168)),0)</f>
        <v>0</v>
      </c>
      <c r="AV168" s="186">
        <f t="shared" si="89"/>
        <v>0</v>
      </c>
      <c r="AW168" s="186">
        <f t="shared" si="89"/>
        <v>0</v>
      </c>
      <c r="AX168" s="186">
        <f t="shared" si="89"/>
        <v>0</v>
      </c>
      <c r="AY168" s="186">
        <f t="shared" si="89"/>
        <v>0</v>
      </c>
      <c r="AZ168" s="186">
        <f t="shared" si="89"/>
        <v>0</v>
      </c>
      <c r="BA168" s="186">
        <f t="shared" si="89"/>
        <v>0</v>
      </c>
      <c r="BB168" s="74">
        <f t="shared" si="90"/>
        <v>0</v>
      </c>
    </row>
    <row r="169" spans="1:54" x14ac:dyDescent="0.25">
      <c r="A169" s="181" t="s">
        <v>35</v>
      </c>
      <c r="B169" s="205"/>
      <c r="C169" s="80">
        <v>0</v>
      </c>
      <c r="D169" s="80">
        <v>0</v>
      </c>
      <c r="E169" s="80">
        <v>0</v>
      </c>
      <c r="F169" s="80">
        <v>0</v>
      </c>
      <c r="G169" s="80">
        <v>0</v>
      </c>
      <c r="H169" s="80">
        <v>0</v>
      </c>
      <c r="I169" s="80">
        <v>0</v>
      </c>
      <c r="J169" s="81">
        <f t="shared" si="83"/>
        <v>0</v>
      </c>
      <c r="K169" s="181" t="s">
        <v>35</v>
      </c>
      <c r="L169" s="186">
        <f t="shared" si="84"/>
        <v>0</v>
      </c>
      <c r="M169" s="186">
        <f t="shared" si="84"/>
        <v>0</v>
      </c>
      <c r="N169" s="186">
        <f t="shared" si="84"/>
        <v>0</v>
      </c>
      <c r="O169" s="186">
        <f t="shared" si="84"/>
        <v>0</v>
      </c>
      <c r="P169" s="186">
        <f t="shared" si="84"/>
        <v>0</v>
      </c>
      <c r="Q169" s="186">
        <f t="shared" si="84"/>
        <v>0</v>
      </c>
      <c r="R169" s="186">
        <f t="shared" si="84"/>
        <v>0</v>
      </c>
      <c r="S169" s="74">
        <f>SUM(L169:R169)</f>
        <v>0</v>
      </c>
      <c r="T169" s="181" t="s">
        <v>35</v>
      </c>
      <c r="U169" s="80">
        <v>0</v>
      </c>
      <c r="V169" s="80">
        <v>0</v>
      </c>
      <c r="W169" s="80">
        <v>0</v>
      </c>
      <c r="X169" s="80">
        <v>0</v>
      </c>
      <c r="Y169" s="80">
        <v>0</v>
      </c>
      <c r="Z169" s="80">
        <v>0</v>
      </c>
      <c r="AA169" s="80">
        <v>0</v>
      </c>
      <c r="AB169" s="181" t="s">
        <v>35</v>
      </c>
      <c r="AC169" s="80">
        <v>0</v>
      </c>
      <c r="AD169" s="80">
        <v>0</v>
      </c>
      <c r="AE169" s="80">
        <v>0</v>
      </c>
      <c r="AF169" s="80">
        <v>0</v>
      </c>
      <c r="AG169" s="80">
        <v>0</v>
      </c>
      <c r="AH169" s="80">
        <v>0</v>
      </c>
      <c r="AI169" s="80">
        <v>0</v>
      </c>
      <c r="AJ169" s="181" t="s">
        <v>35</v>
      </c>
      <c r="AK169" s="186">
        <f t="shared" si="86"/>
        <v>0</v>
      </c>
      <c r="AL169" s="186">
        <f t="shared" si="86"/>
        <v>0</v>
      </c>
      <c r="AM169" s="186">
        <f t="shared" si="86"/>
        <v>0</v>
      </c>
      <c r="AN169" s="186">
        <f t="shared" si="86"/>
        <v>0</v>
      </c>
      <c r="AO169" s="186">
        <f t="shared" si="86"/>
        <v>0</v>
      </c>
      <c r="AP169" s="186">
        <f t="shared" si="86"/>
        <v>0</v>
      </c>
      <c r="AQ169" s="186">
        <f t="shared" si="86"/>
        <v>0</v>
      </c>
      <c r="AR169" s="74">
        <f t="shared" si="91"/>
        <v>0</v>
      </c>
      <c r="AS169" s="74">
        <f t="shared" si="88"/>
        <v>0</v>
      </c>
      <c r="AT169" s="181" t="s">
        <v>35</v>
      </c>
      <c r="AU169" s="186">
        <f t="shared" si="92"/>
        <v>0</v>
      </c>
      <c r="AV169" s="186">
        <f t="shared" si="89"/>
        <v>0</v>
      </c>
      <c r="AW169" s="186">
        <f t="shared" si="89"/>
        <v>0</v>
      </c>
      <c r="AX169" s="186">
        <f t="shared" si="89"/>
        <v>0</v>
      </c>
      <c r="AY169" s="186">
        <f t="shared" si="89"/>
        <v>0</v>
      </c>
      <c r="AZ169" s="186">
        <f t="shared" si="89"/>
        <v>0</v>
      </c>
      <c r="BA169" s="186">
        <f t="shared" si="89"/>
        <v>0</v>
      </c>
      <c r="BB169" s="74">
        <f t="shared" si="90"/>
        <v>0</v>
      </c>
    </row>
    <row r="170" spans="1:54" x14ac:dyDescent="0.25">
      <c r="A170" s="181" t="s">
        <v>36</v>
      </c>
      <c r="B170" s="205"/>
      <c r="C170" s="80">
        <v>0</v>
      </c>
      <c r="D170" s="80">
        <v>0</v>
      </c>
      <c r="E170" s="80">
        <v>0</v>
      </c>
      <c r="F170" s="80">
        <v>0</v>
      </c>
      <c r="G170" s="80">
        <v>0</v>
      </c>
      <c r="H170" s="80">
        <v>0</v>
      </c>
      <c r="I170" s="80">
        <v>0</v>
      </c>
      <c r="J170" s="81">
        <f t="shared" si="83"/>
        <v>0</v>
      </c>
      <c r="K170" s="181" t="s">
        <v>36</v>
      </c>
      <c r="L170" s="186">
        <f t="shared" si="84"/>
        <v>0</v>
      </c>
      <c r="M170" s="186">
        <f t="shared" si="84"/>
        <v>0</v>
      </c>
      <c r="N170" s="186">
        <f t="shared" si="84"/>
        <v>0</v>
      </c>
      <c r="O170" s="186">
        <f t="shared" si="84"/>
        <v>0</v>
      </c>
      <c r="P170" s="186">
        <f t="shared" si="84"/>
        <v>0</v>
      </c>
      <c r="Q170" s="186">
        <f t="shared" si="84"/>
        <v>0</v>
      </c>
      <c r="R170" s="186">
        <f t="shared" si="84"/>
        <v>0</v>
      </c>
      <c r="S170" s="74">
        <f>SUM(L170:R170)</f>
        <v>0</v>
      </c>
      <c r="T170" s="181" t="s">
        <v>36</v>
      </c>
      <c r="U170" s="80">
        <v>0</v>
      </c>
      <c r="V170" s="80">
        <v>0</v>
      </c>
      <c r="W170" s="80">
        <v>0</v>
      </c>
      <c r="X170" s="80">
        <v>0</v>
      </c>
      <c r="Y170" s="80">
        <v>0</v>
      </c>
      <c r="Z170" s="80">
        <v>0</v>
      </c>
      <c r="AA170" s="80">
        <v>0</v>
      </c>
      <c r="AB170" s="181" t="s">
        <v>36</v>
      </c>
      <c r="AC170" s="80">
        <v>0</v>
      </c>
      <c r="AD170" s="80">
        <v>0</v>
      </c>
      <c r="AE170" s="80">
        <v>0</v>
      </c>
      <c r="AF170" s="80">
        <v>0</v>
      </c>
      <c r="AG170" s="80">
        <v>0</v>
      </c>
      <c r="AH170" s="80">
        <v>0</v>
      </c>
      <c r="AI170" s="80">
        <v>0</v>
      </c>
      <c r="AJ170" s="181" t="s">
        <v>36</v>
      </c>
      <c r="AK170" s="186">
        <f t="shared" si="86"/>
        <v>0</v>
      </c>
      <c r="AL170" s="186">
        <f t="shared" si="86"/>
        <v>0</v>
      </c>
      <c r="AM170" s="186">
        <f t="shared" si="86"/>
        <v>0</v>
      </c>
      <c r="AN170" s="186">
        <f t="shared" si="86"/>
        <v>0</v>
      </c>
      <c r="AO170" s="186">
        <f t="shared" si="86"/>
        <v>0</v>
      </c>
      <c r="AP170" s="186">
        <f t="shared" si="86"/>
        <v>0</v>
      </c>
      <c r="AQ170" s="186">
        <f t="shared" si="86"/>
        <v>0</v>
      </c>
      <c r="AR170" s="74">
        <f t="shared" si="91"/>
        <v>0</v>
      </c>
      <c r="AS170" s="74">
        <f t="shared" si="88"/>
        <v>0</v>
      </c>
      <c r="AT170" s="181" t="s">
        <v>36</v>
      </c>
      <c r="AU170" s="186">
        <f t="shared" si="92"/>
        <v>0</v>
      </c>
      <c r="AV170" s="186">
        <f t="shared" si="92"/>
        <v>0</v>
      </c>
      <c r="AW170" s="186">
        <f t="shared" si="92"/>
        <v>0</v>
      </c>
      <c r="AX170" s="186">
        <f t="shared" si="92"/>
        <v>0</v>
      </c>
      <c r="AY170" s="186">
        <f t="shared" si="92"/>
        <v>0</v>
      </c>
      <c r="AZ170" s="186">
        <f t="shared" si="92"/>
        <v>0</v>
      </c>
      <c r="BA170" s="186">
        <f t="shared" si="92"/>
        <v>0</v>
      </c>
      <c r="BB170" s="74">
        <f t="shared" si="90"/>
        <v>0</v>
      </c>
    </row>
    <row r="171" spans="1:54" x14ac:dyDescent="0.25">
      <c r="A171" s="181" t="s">
        <v>37</v>
      </c>
      <c r="B171" s="205"/>
      <c r="C171" s="80">
        <v>0</v>
      </c>
      <c r="D171" s="80">
        <v>0</v>
      </c>
      <c r="E171" s="80">
        <v>0</v>
      </c>
      <c r="F171" s="80">
        <v>0</v>
      </c>
      <c r="G171" s="80">
        <v>0</v>
      </c>
      <c r="H171" s="80">
        <v>0</v>
      </c>
      <c r="I171" s="80">
        <v>0</v>
      </c>
      <c r="J171" s="81">
        <f t="shared" si="83"/>
        <v>0</v>
      </c>
      <c r="K171" s="181" t="s">
        <v>37</v>
      </c>
      <c r="L171" s="186">
        <f t="shared" si="84"/>
        <v>0</v>
      </c>
      <c r="M171" s="186">
        <f t="shared" si="84"/>
        <v>0</v>
      </c>
      <c r="N171" s="186">
        <f t="shared" si="84"/>
        <v>0</v>
      </c>
      <c r="O171" s="186">
        <f t="shared" si="84"/>
        <v>0</v>
      </c>
      <c r="P171" s="186">
        <f t="shared" si="84"/>
        <v>0</v>
      </c>
      <c r="Q171" s="186">
        <f t="shared" si="84"/>
        <v>0</v>
      </c>
      <c r="R171" s="186">
        <f t="shared" si="84"/>
        <v>0</v>
      </c>
      <c r="S171" s="74">
        <f>SUM(L171:R171)</f>
        <v>0</v>
      </c>
      <c r="T171" s="181" t="s">
        <v>37</v>
      </c>
      <c r="U171" s="80">
        <v>0</v>
      </c>
      <c r="V171" s="80">
        <v>0</v>
      </c>
      <c r="W171" s="80">
        <v>0</v>
      </c>
      <c r="X171" s="80">
        <v>0</v>
      </c>
      <c r="Y171" s="80">
        <v>0</v>
      </c>
      <c r="Z171" s="80">
        <v>0</v>
      </c>
      <c r="AA171" s="80">
        <v>0</v>
      </c>
      <c r="AB171" s="181" t="s">
        <v>37</v>
      </c>
      <c r="AC171" s="80">
        <v>0</v>
      </c>
      <c r="AD171" s="80">
        <v>0</v>
      </c>
      <c r="AE171" s="80">
        <v>0</v>
      </c>
      <c r="AF171" s="80">
        <v>0</v>
      </c>
      <c r="AG171" s="80">
        <v>0</v>
      </c>
      <c r="AH171" s="80">
        <v>0</v>
      </c>
      <c r="AI171" s="80">
        <v>0</v>
      </c>
      <c r="AJ171" s="181" t="s">
        <v>37</v>
      </c>
      <c r="AK171" s="186">
        <f t="shared" si="86"/>
        <v>0</v>
      </c>
      <c r="AL171" s="186">
        <f t="shared" si="86"/>
        <v>0</v>
      </c>
      <c r="AM171" s="186">
        <f t="shared" si="86"/>
        <v>0</v>
      </c>
      <c r="AN171" s="186">
        <f t="shared" si="86"/>
        <v>0</v>
      </c>
      <c r="AO171" s="186">
        <f t="shared" si="86"/>
        <v>0</v>
      </c>
      <c r="AP171" s="186">
        <f t="shared" si="86"/>
        <v>0</v>
      </c>
      <c r="AQ171" s="186">
        <f t="shared" si="86"/>
        <v>0</v>
      </c>
      <c r="AR171" s="74">
        <f t="shared" si="91"/>
        <v>0</v>
      </c>
      <c r="AS171" s="74">
        <f t="shared" si="88"/>
        <v>0</v>
      </c>
      <c r="AT171" s="181" t="s">
        <v>37</v>
      </c>
      <c r="AU171" s="186">
        <f t="shared" si="92"/>
        <v>0</v>
      </c>
      <c r="AV171" s="186">
        <f t="shared" si="92"/>
        <v>0</v>
      </c>
      <c r="AW171" s="186">
        <f t="shared" si="92"/>
        <v>0</v>
      </c>
      <c r="AX171" s="186">
        <f t="shared" si="92"/>
        <v>0</v>
      </c>
      <c r="AY171" s="186">
        <f t="shared" si="92"/>
        <v>0</v>
      </c>
      <c r="AZ171" s="186">
        <f t="shared" si="92"/>
        <v>0</v>
      </c>
      <c r="BA171" s="186">
        <f t="shared" si="92"/>
        <v>0</v>
      </c>
      <c r="BB171" s="74">
        <f t="shared" si="90"/>
        <v>0</v>
      </c>
    </row>
    <row r="172" spans="1:54" x14ac:dyDescent="0.25">
      <c r="A172" s="180"/>
      <c r="B172" s="69">
        <f>SUM(B154:B171)</f>
        <v>0</v>
      </c>
      <c r="C172" s="189"/>
      <c r="D172" s="189"/>
      <c r="E172" s="189"/>
      <c r="F172" s="189"/>
      <c r="G172" s="189"/>
      <c r="H172" s="189"/>
      <c r="I172" s="189"/>
      <c r="J172" s="189"/>
      <c r="K172" s="73" t="s">
        <v>38</v>
      </c>
      <c r="L172" s="74">
        <f t="shared" ref="L172" si="93">SUM(L154:L171)</f>
        <v>0</v>
      </c>
      <c r="M172" s="74">
        <f>SUM(M154:M171)</f>
        <v>0</v>
      </c>
      <c r="N172" s="74">
        <f t="shared" ref="N172:S172" si="94">SUM(N154:N171)</f>
        <v>0</v>
      </c>
      <c r="O172" s="74">
        <f t="shared" si="94"/>
        <v>0</v>
      </c>
      <c r="P172" s="74">
        <f t="shared" si="94"/>
        <v>0</v>
      </c>
      <c r="Q172" s="74">
        <f t="shared" si="94"/>
        <v>0</v>
      </c>
      <c r="R172" s="74">
        <f t="shared" si="94"/>
        <v>0</v>
      </c>
      <c r="S172" s="74">
        <f t="shared" si="94"/>
        <v>0</v>
      </c>
      <c r="T172" s="190"/>
      <c r="U172" s="189"/>
      <c r="V172" s="189"/>
      <c r="W172" s="189"/>
      <c r="X172" s="189"/>
      <c r="Y172" s="189"/>
      <c r="Z172" s="189"/>
      <c r="AA172" s="189"/>
      <c r="AB172" s="189"/>
      <c r="AC172" s="189"/>
      <c r="AD172" s="189"/>
      <c r="AE172" s="189"/>
      <c r="AF172" s="189"/>
      <c r="AG172" s="189"/>
      <c r="AH172" s="189"/>
      <c r="AI172" s="189"/>
      <c r="AJ172" s="73" t="s">
        <v>38</v>
      </c>
      <c r="AK172" s="74">
        <f t="shared" ref="AK172:AS172" si="95">SUM(AK154:AK171)</f>
        <v>0</v>
      </c>
      <c r="AL172" s="74">
        <f t="shared" si="95"/>
        <v>0</v>
      </c>
      <c r="AM172" s="74">
        <f t="shared" si="95"/>
        <v>0</v>
      </c>
      <c r="AN172" s="74">
        <f t="shared" si="95"/>
        <v>0</v>
      </c>
      <c r="AO172" s="74">
        <f t="shared" si="95"/>
        <v>0</v>
      </c>
      <c r="AP172" s="74">
        <f t="shared" si="95"/>
        <v>0</v>
      </c>
      <c r="AQ172" s="74">
        <f t="shared" si="95"/>
        <v>0</v>
      </c>
      <c r="AR172" s="74">
        <f t="shared" si="95"/>
        <v>0</v>
      </c>
      <c r="AS172" s="74">
        <f t="shared" si="95"/>
        <v>0</v>
      </c>
      <c r="AT172" s="73" t="s">
        <v>38</v>
      </c>
      <c r="AU172" s="74">
        <f t="shared" ref="AU172:BB172" si="96">SUM(AU154:AU171)</f>
        <v>0</v>
      </c>
      <c r="AV172" s="74">
        <f t="shared" si="96"/>
        <v>0</v>
      </c>
      <c r="AW172" s="74">
        <f t="shared" si="96"/>
        <v>0</v>
      </c>
      <c r="AX172" s="74">
        <f t="shared" si="96"/>
        <v>0</v>
      </c>
      <c r="AY172" s="74">
        <f t="shared" si="96"/>
        <v>0</v>
      </c>
      <c r="AZ172" s="74">
        <f t="shared" si="96"/>
        <v>0</v>
      </c>
      <c r="BA172" s="74">
        <f t="shared" si="96"/>
        <v>0</v>
      </c>
      <c r="BB172" s="74">
        <f t="shared" si="96"/>
        <v>0</v>
      </c>
    </row>
    <row r="173" spans="1:54" x14ac:dyDescent="0.25">
      <c r="A173" s="1" t="s">
        <v>153</v>
      </c>
    </row>
    <row r="174" spans="1:54" x14ac:dyDescent="0.25">
      <c r="A174" s="232" t="s">
        <v>0</v>
      </c>
      <c r="B174" s="232"/>
      <c r="C174" s="232"/>
      <c r="D174" s="232"/>
      <c r="E174" s="232"/>
      <c r="F174" s="232"/>
      <c r="G174" s="232"/>
      <c r="H174" s="232"/>
      <c r="I174" s="232"/>
      <c r="J174" s="78" t="s">
        <v>1</v>
      </c>
      <c r="K174" s="79">
        <v>2016</v>
      </c>
      <c r="L174" s="178"/>
      <c r="M174" s="178"/>
      <c r="N174" s="178"/>
      <c r="O174" s="178"/>
      <c r="P174" s="178"/>
      <c r="Q174" s="178"/>
      <c r="R174" s="178"/>
      <c r="S174" s="179"/>
      <c r="T174" s="180"/>
      <c r="U174" s="178"/>
      <c r="V174" s="178"/>
      <c r="W174" s="178"/>
      <c r="X174" s="178"/>
      <c r="Y174" s="178"/>
      <c r="Z174" s="178"/>
      <c r="AA174" s="178"/>
      <c r="AB174" s="178"/>
      <c r="AC174" s="178"/>
      <c r="AD174" s="178"/>
      <c r="AE174" s="178"/>
      <c r="AF174" s="178"/>
      <c r="AG174" s="178"/>
      <c r="AH174" s="178"/>
      <c r="AI174" s="178"/>
      <c r="AJ174" s="180"/>
      <c r="AK174" s="178"/>
      <c r="AL174" s="178"/>
      <c r="AM174" s="178"/>
      <c r="AN174" s="178"/>
      <c r="AO174" s="178"/>
      <c r="AP174" s="178"/>
      <c r="AQ174" s="178"/>
      <c r="AR174" s="178"/>
      <c r="AS174" s="178"/>
      <c r="AT174" s="180"/>
      <c r="AU174" s="180"/>
      <c r="AV174" s="180"/>
      <c r="AW174" s="180"/>
      <c r="AX174" s="180"/>
      <c r="AY174" s="180"/>
      <c r="AZ174" s="180"/>
      <c r="BA174" s="180"/>
      <c r="BB174" s="180"/>
    </row>
    <row r="175" spans="1:54" x14ac:dyDescent="0.25">
      <c r="A175" s="227" t="s">
        <v>153</v>
      </c>
      <c r="B175" s="228"/>
      <c r="C175" s="228"/>
      <c r="D175" s="228"/>
      <c r="E175" s="228"/>
      <c r="F175" s="228"/>
      <c r="G175" s="228"/>
      <c r="H175" s="228"/>
      <c r="I175" s="228"/>
      <c r="J175" s="231"/>
      <c r="K175" s="227" t="str">
        <f>A175</f>
        <v>GRÃOS</v>
      </c>
      <c r="L175" s="233"/>
      <c r="M175" s="233"/>
      <c r="N175" s="233"/>
      <c r="O175" s="233"/>
      <c r="P175" s="233"/>
      <c r="Q175" s="233"/>
      <c r="R175" s="233"/>
      <c r="S175" s="234"/>
      <c r="T175" s="229" t="str">
        <f>K175</f>
        <v>GRÃOS</v>
      </c>
      <c r="U175" s="230"/>
      <c r="V175" s="230"/>
      <c r="W175" s="230"/>
      <c r="X175" s="230"/>
      <c r="Y175" s="230"/>
      <c r="Z175" s="230"/>
      <c r="AA175" s="230"/>
      <c r="AB175" s="229" t="str">
        <f>T175</f>
        <v>GRÃOS</v>
      </c>
      <c r="AC175" s="230"/>
      <c r="AD175" s="230"/>
      <c r="AE175" s="230"/>
      <c r="AF175" s="230"/>
      <c r="AG175" s="230"/>
      <c r="AH175" s="230"/>
      <c r="AI175" s="235"/>
      <c r="AJ175" s="229" t="str">
        <f>AB175</f>
        <v>GRÃOS</v>
      </c>
      <c r="AK175" s="230"/>
      <c r="AL175" s="230"/>
      <c r="AM175" s="230"/>
      <c r="AN175" s="230"/>
      <c r="AO175" s="230"/>
      <c r="AP175" s="230"/>
      <c r="AQ175" s="230"/>
      <c r="AR175" s="230"/>
      <c r="AS175" s="230"/>
      <c r="AT175" s="229" t="str">
        <f>AJ175</f>
        <v>GRÃOS</v>
      </c>
      <c r="AU175" s="230"/>
      <c r="AV175" s="230"/>
      <c r="AW175" s="230"/>
      <c r="AX175" s="230"/>
      <c r="AY175" s="230"/>
      <c r="AZ175" s="230"/>
      <c r="BA175" s="230"/>
      <c r="BB175" s="230"/>
    </row>
    <row r="176" spans="1:54" x14ac:dyDescent="0.25">
      <c r="A176" s="191" t="s">
        <v>2</v>
      </c>
      <c r="B176" s="60" t="s">
        <v>3</v>
      </c>
      <c r="C176" s="214" t="s">
        <v>4</v>
      </c>
      <c r="D176" s="215"/>
      <c r="E176" s="215"/>
      <c r="F176" s="215"/>
      <c r="G176" s="215"/>
      <c r="H176" s="215"/>
      <c r="I176" s="215"/>
      <c r="J176" s="216"/>
      <c r="K176" s="191" t="s">
        <v>2</v>
      </c>
      <c r="L176" s="214" t="s">
        <v>5</v>
      </c>
      <c r="M176" s="215"/>
      <c r="N176" s="215"/>
      <c r="O176" s="215"/>
      <c r="P176" s="215"/>
      <c r="Q176" s="215"/>
      <c r="R176" s="215"/>
      <c r="S176" s="216"/>
      <c r="T176" s="191" t="s">
        <v>2</v>
      </c>
      <c r="U176" s="214" t="s">
        <v>6</v>
      </c>
      <c r="V176" s="215"/>
      <c r="W176" s="215"/>
      <c r="X176" s="215"/>
      <c r="Y176" s="215"/>
      <c r="Z176" s="215"/>
      <c r="AA176" s="216"/>
      <c r="AB176" s="191" t="s">
        <v>2</v>
      </c>
      <c r="AC176" s="214" t="s">
        <v>7</v>
      </c>
      <c r="AD176" s="215"/>
      <c r="AE176" s="215"/>
      <c r="AF176" s="215"/>
      <c r="AG176" s="215"/>
      <c r="AH176" s="215"/>
      <c r="AI176" s="216"/>
      <c r="AJ176" s="191" t="s">
        <v>2</v>
      </c>
      <c r="AK176" s="214" t="s">
        <v>8</v>
      </c>
      <c r="AL176" s="215"/>
      <c r="AM176" s="215"/>
      <c r="AN176" s="215"/>
      <c r="AO176" s="215"/>
      <c r="AP176" s="215"/>
      <c r="AQ176" s="215"/>
      <c r="AR176" s="216"/>
      <c r="AS176" s="75" t="s">
        <v>9</v>
      </c>
      <c r="AT176" s="191" t="s">
        <v>2</v>
      </c>
      <c r="AU176" s="214" t="s">
        <v>10</v>
      </c>
      <c r="AV176" s="215"/>
      <c r="AW176" s="215"/>
      <c r="AX176" s="215"/>
      <c r="AY176" s="215"/>
      <c r="AZ176" s="215"/>
      <c r="BA176" s="215"/>
      <c r="BB176" s="216"/>
    </row>
    <row r="177" spans="1:54" x14ac:dyDescent="0.25">
      <c r="A177" s="181"/>
      <c r="B177" s="182" t="s">
        <v>11</v>
      </c>
      <c r="C177" s="183" t="s">
        <v>12</v>
      </c>
      <c r="D177" s="183" t="s">
        <v>13</v>
      </c>
      <c r="E177" s="183" t="s">
        <v>14</v>
      </c>
      <c r="F177" s="183" t="s">
        <v>15</v>
      </c>
      <c r="G177" s="184" t="s">
        <v>16</v>
      </c>
      <c r="H177" s="183" t="s">
        <v>17</v>
      </c>
      <c r="I177" s="183" t="s">
        <v>18</v>
      </c>
      <c r="J177" s="185" t="s">
        <v>19</v>
      </c>
      <c r="K177" s="181"/>
      <c r="L177" s="183" t="s">
        <v>12</v>
      </c>
      <c r="M177" s="183" t="s">
        <v>13</v>
      </c>
      <c r="N177" s="183" t="s">
        <v>14</v>
      </c>
      <c r="O177" s="183" t="s">
        <v>15</v>
      </c>
      <c r="P177" s="184" t="s">
        <v>16</v>
      </c>
      <c r="Q177" s="183" t="s">
        <v>17</v>
      </c>
      <c r="R177" s="183" t="s">
        <v>18</v>
      </c>
      <c r="S177" s="182" t="s">
        <v>19</v>
      </c>
      <c r="T177" s="181"/>
      <c r="U177" s="183" t="s">
        <v>12</v>
      </c>
      <c r="V177" s="183" t="s">
        <v>13</v>
      </c>
      <c r="W177" s="183" t="s">
        <v>14</v>
      </c>
      <c r="X177" s="183" t="s">
        <v>15</v>
      </c>
      <c r="Y177" s="184" t="s">
        <v>16</v>
      </c>
      <c r="Z177" s="183" t="s">
        <v>17</v>
      </c>
      <c r="AA177" s="183" t="s">
        <v>18</v>
      </c>
      <c r="AB177" s="181"/>
      <c r="AC177" s="183" t="s">
        <v>12</v>
      </c>
      <c r="AD177" s="183" t="s">
        <v>13</v>
      </c>
      <c r="AE177" s="183" t="s">
        <v>14</v>
      </c>
      <c r="AF177" s="183" t="s">
        <v>15</v>
      </c>
      <c r="AG177" s="184" t="s">
        <v>16</v>
      </c>
      <c r="AH177" s="183" t="s">
        <v>17</v>
      </c>
      <c r="AI177" s="185" t="s">
        <v>18</v>
      </c>
      <c r="AJ177" s="181"/>
      <c r="AK177" s="183" t="s">
        <v>12</v>
      </c>
      <c r="AL177" s="183" t="s">
        <v>13</v>
      </c>
      <c r="AM177" s="183" t="s">
        <v>14</v>
      </c>
      <c r="AN177" s="183" t="s">
        <v>15</v>
      </c>
      <c r="AO177" s="184" t="s">
        <v>16</v>
      </c>
      <c r="AP177" s="183" t="s">
        <v>17</v>
      </c>
      <c r="AQ177" s="183" t="s">
        <v>18</v>
      </c>
      <c r="AR177" s="76" t="s">
        <v>19</v>
      </c>
      <c r="AS177" s="76" t="s">
        <v>11</v>
      </c>
      <c r="AT177" s="181"/>
      <c r="AU177" s="183" t="s">
        <v>12</v>
      </c>
      <c r="AV177" s="183" t="s">
        <v>13</v>
      </c>
      <c r="AW177" s="183" t="s">
        <v>14</v>
      </c>
      <c r="AX177" s="183" t="s">
        <v>15</v>
      </c>
      <c r="AY177" s="184" t="s">
        <v>16</v>
      </c>
      <c r="AZ177" s="183" t="s">
        <v>17</v>
      </c>
      <c r="BA177" s="183" t="s">
        <v>18</v>
      </c>
      <c r="BB177" s="76" t="s">
        <v>19</v>
      </c>
    </row>
    <row r="178" spans="1:54" x14ac:dyDescent="0.25">
      <c r="A178" s="181" t="s">
        <v>20</v>
      </c>
      <c r="B178" s="205"/>
      <c r="C178" s="80">
        <v>0</v>
      </c>
      <c r="D178" s="80">
        <v>0</v>
      </c>
      <c r="E178" s="80">
        <v>0</v>
      </c>
      <c r="F178" s="80">
        <v>0</v>
      </c>
      <c r="G178" s="80">
        <v>0</v>
      </c>
      <c r="H178" s="80">
        <v>0</v>
      </c>
      <c r="I178" s="80">
        <v>0</v>
      </c>
      <c r="J178" s="81">
        <f t="shared" ref="J178:J195" si="97">SUM(C178:I178)</f>
        <v>0</v>
      </c>
      <c r="K178" s="181" t="s">
        <v>20</v>
      </c>
      <c r="L178" s="186">
        <f t="shared" ref="L178:R195" si="98">C178*$B178</f>
        <v>0</v>
      </c>
      <c r="M178" s="186">
        <f t="shared" si="98"/>
        <v>0</v>
      </c>
      <c r="N178" s="186">
        <f t="shared" si="98"/>
        <v>0</v>
      </c>
      <c r="O178" s="186">
        <f t="shared" si="98"/>
        <v>0</v>
      </c>
      <c r="P178" s="186">
        <f t="shared" si="98"/>
        <v>0</v>
      </c>
      <c r="Q178" s="186">
        <f t="shared" si="98"/>
        <v>0</v>
      </c>
      <c r="R178" s="186">
        <f t="shared" si="98"/>
        <v>0</v>
      </c>
      <c r="S178" s="74">
        <f t="shared" ref="S178:S191" si="99">SUM(L178:R178)</f>
        <v>0</v>
      </c>
      <c r="T178" s="181" t="s">
        <v>20</v>
      </c>
      <c r="U178" s="80">
        <v>0</v>
      </c>
      <c r="V178" s="80">
        <v>0</v>
      </c>
      <c r="W178" s="80">
        <v>0</v>
      </c>
      <c r="X178" s="80">
        <v>0</v>
      </c>
      <c r="Y178" s="80">
        <v>0</v>
      </c>
      <c r="Z178" s="80">
        <v>0</v>
      </c>
      <c r="AA178" s="80">
        <v>0</v>
      </c>
      <c r="AB178" s="181" t="s">
        <v>20</v>
      </c>
      <c r="AC178" s="80">
        <v>0</v>
      </c>
      <c r="AD178" s="80">
        <v>0</v>
      </c>
      <c r="AE178" s="80">
        <v>0</v>
      </c>
      <c r="AF178" s="80">
        <v>0</v>
      </c>
      <c r="AG178" s="80">
        <v>0</v>
      </c>
      <c r="AH178" s="80">
        <v>0</v>
      </c>
      <c r="AI178" s="80">
        <v>0</v>
      </c>
      <c r="AJ178" s="181" t="s">
        <v>20</v>
      </c>
      <c r="AK178" s="186">
        <f t="shared" ref="AK178:AQ195" si="100">IFERROR(U178*L178,0)</f>
        <v>0</v>
      </c>
      <c r="AL178" s="186">
        <f t="shared" si="100"/>
        <v>0</v>
      </c>
      <c r="AM178" s="186">
        <f t="shared" si="100"/>
        <v>0</v>
      </c>
      <c r="AN178" s="186">
        <f t="shared" si="100"/>
        <v>0</v>
      </c>
      <c r="AO178" s="186">
        <f t="shared" si="100"/>
        <v>0</v>
      </c>
      <c r="AP178" s="186">
        <f t="shared" si="100"/>
        <v>0</v>
      </c>
      <c r="AQ178" s="186">
        <f t="shared" si="100"/>
        <v>0</v>
      </c>
      <c r="AR178" s="74">
        <f t="shared" ref="AR178" si="101">SUM(AK178:AQ178)</f>
        <v>0</v>
      </c>
      <c r="AS178" s="74">
        <f t="shared" ref="AS178:AS195" si="102">S178-AR178</f>
        <v>0</v>
      </c>
      <c r="AT178" s="181" t="s">
        <v>20</v>
      </c>
      <c r="AU178" s="186">
        <f t="shared" ref="AU178:BA193" si="103">IFERROR(L178*(1-U178/(AC178)),0)</f>
        <v>0</v>
      </c>
      <c r="AV178" s="186">
        <f t="shared" si="103"/>
        <v>0</v>
      </c>
      <c r="AW178" s="186">
        <f t="shared" si="103"/>
        <v>0</v>
      </c>
      <c r="AX178" s="186">
        <f t="shared" si="103"/>
        <v>0</v>
      </c>
      <c r="AY178" s="186">
        <f t="shared" si="103"/>
        <v>0</v>
      </c>
      <c r="AZ178" s="186">
        <f t="shared" si="103"/>
        <v>0</v>
      </c>
      <c r="BA178" s="186">
        <f t="shared" si="103"/>
        <v>0</v>
      </c>
      <c r="BB178" s="74">
        <f t="shared" ref="BB178:BB195" si="104">SUM(AU178:BA178)</f>
        <v>0</v>
      </c>
    </row>
    <row r="179" spans="1:54" x14ac:dyDescent="0.25">
      <c r="A179" s="181" t="s">
        <v>21</v>
      </c>
      <c r="B179" s="205"/>
      <c r="C179" s="80">
        <v>0</v>
      </c>
      <c r="D179" s="80">
        <v>0</v>
      </c>
      <c r="E179" s="80">
        <v>0</v>
      </c>
      <c r="F179" s="80">
        <v>0</v>
      </c>
      <c r="G179" s="80">
        <v>0</v>
      </c>
      <c r="H179" s="80">
        <v>0</v>
      </c>
      <c r="I179" s="80">
        <v>0</v>
      </c>
      <c r="J179" s="81">
        <f t="shared" si="97"/>
        <v>0</v>
      </c>
      <c r="K179" s="181" t="s">
        <v>21</v>
      </c>
      <c r="L179" s="186">
        <f t="shared" si="98"/>
        <v>0</v>
      </c>
      <c r="M179" s="186">
        <f t="shared" si="98"/>
        <v>0</v>
      </c>
      <c r="N179" s="186">
        <f t="shared" si="98"/>
        <v>0</v>
      </c>
      <c r="O179" s="186">
        <f t="shared" si="98"/>
        <v>0</v>
      </c>
      <c r="P179" s="186">
        <f t="shared" si="98"/>
        <v>0</v>
      </c>
      <c r="Q179" s="186">
        <f t="shared" si="98"/>
        <v>0</v>
      </c>
      <c r="R179" s="186">
        <f t="shared" si="98"/>
        <v>0</v>
      </c>
      <c r="S179" s="74">
        <f t="shared" si="99"/>
        <v>0</v>
      </c>
      <c r="T179" s="181" t="s">
        <v>21</v>
      </c>
      <c r="U179" s="80">
        <v>0</v>
      </c>
      <c r="V179" s="80">
        <v>0</v>
      </c>
      <c r="W179" s="80">
        <v>0</v>
      </c>
      <c r="X179" s="80">
        <v>0</v>
      </c>
      <c r="Y179" s="80">
        <v>0</v>
      </c>
      <c r="Z179" s="80">
        <v>0</v>
      </c>
      <c r="AA179" s="80">
        <v>0</v>
      </c>
      <c r="AB179" s="181" t="s">
        <v>21</v>
      </c>
      <c r="AC179" s="80">
        <v>0</v>
      </c>
      <c r="AD179" s="80">
        <v>0</v>
      </c>
      <c r="AE179" s="80">
        <v>0</v>
      </c>
      <c r="AF179" s="80">
        <v>0</v>
      </c>
      <c r="AG179" s="80">
        <v>0</v>
      </c>
      <c r="AH179" s="80">
        <v>0</v>
      </c>
      <c r="AI179" s="80">
        <v>0</v>
      </c>
      <c r="AJ179" s="181" t="s">
        <v>21</v>
      </c>
      <c r="AK179" s="186">
        <f t="shared" si="100"/>
        <v>0</v>
      </c>
      <c r="AL179" s="186">
        <f t="shared" si="100"/>
        <v>0</v>
      </c>
      <c r="AM179" s="186">
        <f t="shared" si="100"/>
        <v>0</v>
      </c>
      <c r="AN179" s="186">
        <f t="shared" si="100"/>
        <v>0</v>
      </c>
      <c r="AO179" s="186">
        <f t="shared" si="100"/>
        <v>0</v>
      </c>
      <c r="AP179" s="186">
        <f t="shared" si="100"/>
        <v>0</v>
      </c>
      <c r="AQ179" s="186">
        <f t="shared" si="100"/>
        <v>0</v>
      </c>
      <c r="AR179" s="74">
        <f t="shared" ref="AR179:AR195" si="105">SUM(AK179:AQ179)</f>
        <v>0</v>
      </c>
      <c r="AS179" s="74">
        <f t="shared" si="102"/>
        <v>0</v>
      </c>
      <c r="AT179" s="181" t="s">
        <v>21</v>
      </c>
      <c r="AU179" s="186">
        <f t="shared" si="103"/>
        <v>0</v>
      </c>
      <c r="AV179" s="186">
        <f t="shared" si="103"/>
        <v>0</v>
      </c>
      <c r="AW179" s="186">
        <f t="shared" si="103"/>
        <v>0</v>
      </c>
      <c r="AX179" s="186">
        <f t="shared" si="103"/>
        <v>0</v>
      </c>
      <c r="AY179" s="186">
        <f t="shared" si="103"/>
        <v>0</v>
      </c>
      <c r="AZ179" s="186">
        <f t="shared" si="103"/>
        <v>0</v>
      </c>
      <c r="BA179" s="186">
        <f t="shared" si="103"/>
        <v>0</v>
      </c>
      <c r="BB179" s="74">
        <f t="shared" si="104"/>
        <v>0</v>
      </c>
    </row>
    <row r="180" spans="1:54" x14ac:dyDescent="0.25">
      <c r="A180" s="181" t="s">
        <v>22</v>
      </c>
      <c r="B180" s="205"/>
      <c r="C180" s="80">
        <v>0</v>
      </c>
      <c r="D180" s="80">
        <v>0</v>
      </c>
      <c r="E180" s="80">
        <v>0</v>
      </c>
      <c r="F180" s="80">
        <v>0</v>
      </c>
      <c r="G180" s="80">
        <v>0</v>
      </c>
      <c r="H180" s="80">
        <v>0</v>
      </c>
      <c r="I180" s="80">
        <v>0</v>
      </c>
      <c r="J180" s="81">
        <f t="shared" si="97"/>
        <v>0</v>
      </c>
      <c r="K180" s="181" t="s">
        <v>22</v>
      </c>
      <c r="L180" s="186">
        <f t="shared" si="98"/>
        <v>0</v>
      </c>
      <c r="M180" s="186">
        <f t="shared" si="98"/>
        <v>0</v>
      </c>
      <c r="N180" s="186">
        <f t="shared" si="98"/>
        <v>0</v>
      </c>
      <c r="O180" s="186">
        <f t="shared" si="98"/>
        <v>0</v>
      </c>
      <c r="P180" s="186">
        <f t="shared" si="98"/>
        <v>0</v>
      </c>
      <c r="Q180" s="186">
        <f t="shared" si="98"/>
        <v>0</v>
      </c>
      <c r="R180" s="186">
        <f t="shared" si="98"/>
        <v>0</v>
      </c>
      <c r="S180" s="74">
        <f t="shared" si="99"/>
        <v>0</v>
      </c>
      <c r="T180" s="181" t="s">
        <v>22</v>
      </c>
      <c r="U180" s="80">
        <v>0</v>
      </c>
      <c r="V180" s="80">
        <v>0</v>
      </c>
      <c r="W180" s="80">
        <v>0</v>
      </c>
      <c r="X180" s="80">
        <v>0</v>
      </c>
      <c r="Y180" s="80">
        <v>0</v>
      </c>
      <c r="Z180" s="80">
        <v>0</v>
      </c>
      <c r="AA180" s="80">
        <v>0</v>
      </c>
      <c r="AB180" s="181" t="s">
        <v>22</v>
      </c>
      <c r="AC180" s="80">
        <v>0</v>
      </c>
      <c r="AD180" s="80">
        <v>0</v>
      </c>
      <c r="AE180" s="80">
        <v>0</v>
      </c>
      <c r="AF180" s="80">
        <v>0</v>
      </c>
      <c r="AG180" s="80">
        <v>0</v>
      </c>
      <c r="AH180" s="80">
        <v>0</v>
      </c>
      <c r="AI180" s="80">
        <v>0</v>
      </c>
      <c r="AJ180" s="181" t="s">
        <v>22</v>
      </c>
      <c r="AK180" s="186">
        <f t="shared" si="100"/>
        <v>0</v>
      </c>
      <c r="AL180" s="186">
        <f t="shared" si="100"/>
        <v>0</v>
      </c>
      <c r="AM180" s="186">
        <f t="shared" si="100"/>
        <v>0</v>
      </c>
      <c r="AN180" s="186">
        <f t="shared" si="100"/>
        <v>0</v>
      </c>
      <c r="AO180" s="186">
        <f t="shared" si="100"/>
        <v>0</v>
      </c>
      <c r="AP180" s="186">
        <f t="shared" si="100"/>
        <v>0</v>
      </c>
      <c r="AQ180" s="186">
        <f t="shared" si="100"/>
        <v>0</v>
      </c>
      <c r="AR180" s="74">
        <f t="shared" si="105"/>
        <v>0</v>
      </c>
      <c r="AS180" s="74">
        <f t="shared" si="102"/>
        <v>0</v>
      </c>
      <c r="AT180" s="181" t="s">
        <v>22</v>
      </c>
      <c r="AU180" s="186">
        <f t="shared" si="103"/>
        <v>0</v>
      </c>
      <c r="AV180" s="186">
        <f t="shared" si="103"/>
        <v>0</v>
      </c>
      <c r="AW180" s="186">
        <f t="shared" si="103"/>
        <v>0</v>
      </c>
      <c r="AX180" s="186">
        <f t="shared" si="103"/>
        <v>0</v>
      </c>
      <c r="AY180" s="186">
        <f t="shared" si="103"/>
        <v>0</v>
      </c>
      <c r="AZ180" s="186">
        <f t="shared" si="103"/>
        <v>0</v>
      </c>
      <c r="BA180" s="186">
        <f t="shared" si="103"/>
        <v>0</v>
      </c>
      <c r="BB180" s="74">
        <f t="shared" si="104"/>
        <v>0</v>
      </c>
    </row>
    <row r="181" spans="1:54" x14ac:dyDescent="0.25">
      <c r="A181" s="181" t="s">
        <v>23</v>
      </c>
      <c r="B181" s="205"/>
      <c r="C181" s="80">
        <v>0</v>
      </c>
      <c r="D181" s="80">
        <v>0</v>
      </c>
      <c r="E181" s="80">
        <v>0</v>
      </c>
      <c r="F181" s="80">
        <v>0</v>
      </c>
      <c r="G181" s="80">
        <v>0</v>
      </c>
      <c r="H181" s="80">
        <v>0</v>
      </c>
      <c r="I181" s="80">
        <v>0</v>
      </c>
      <c r="J181" s="81">
        <f t="shared" si="97"/>
        <v>0</v>
      </c>
      <c r="K181" s="181" t="s">
        <v>23</v>
      </c>
      <c r="L181" s="186">
        <f t="shared" si="98"/>
        <v>0</v>
      </c>
      <c r="M181" s="186">
        <f t="shared" si="98"/>
        <v>0</v>
      </c>
      <c r="N181" s="186">
        <f t="shared" si="98"/>
        <v>0</v>
      </c>
      <c r="O181" s="186">
        <f t="shared" si="98"/>
        <v>0</v>
      </c>
      <c r="P181" s="186">
        <f t="shared" si="98"/>
        <v>0</v>
      </c>
      <c r="Q181" s="186">
        <f t="shared" si="98"/>
        <v>0</v>
      </c>
      <c r="R181" s="186">
        <f t="shared" si="98"/>
        <v>0</v>
      </c>
      <c r="S181" s="74">
        <f t="shared" si="99"/>
        <v>0</v>
      </c>
      <c r="T181" s="181" t="s">
        <v>23</v>
      </c>
      <c r="U181" s="80">
        <v>0</v>
      </c>
      <c r="V181" s="80">
        <v>0</v>
      </c>
      <c r="W181" s="80">
        <v>0</v>
      </c>
      <c r="X181" s="80">
        <v>0</v>
      </c>
      <c r="Y181" s="80">
        <v>0</v>
      </c>
      <c r="Z181" s="80">
        <v>0</v>
      </c>
      <c r="AA181" s="80">
        <v>0</v>
      </c>
      <c r="AB181" s="181" t="s">
        <v>23</v>
      </c>
      <c r="AC181" s="80">
        <v>0</v>
      </c>
      <c r="AD181" s="80">
        <v>0</v>
      </c>
      <c r="AE181" s="80">
        <v>0</v>
      </c>
      <c r="AF181" s="80">
        <v>0</v>
      </c>
      <c r="AG181" s="80">
        <v>0</v>
      </c>
      <c r="AH181" s="80">
        <v>0</v>
      </c>
      <c r="AI181" s="80">
        <v>0</v>
      </c>
      <c r="AJ181" s="181" t="s">
        <v>23</v>
      </c>
      <c r="AK181" s="186">
        <f t="shared" si="100"/>
        <v>0</v>
      </c>
      <c r="AL181" s="186">
        <f t="shared" si="100"/>
        <v>0</v>
      </c>
      <c r="AM181" s="186">
        <f t="shared" si="100"/>
        <v>0</v>
      </c>
      <c r="AN181" s="186">
        <f t="shared" si="100"/>
        <v>0</v>
      </c>
      <c r="AO181" s="186">
        <f t="shared" si="100"/>
        <v>0</v>
      </c>
      <c r="AP181" s="186">
        <f t="shared" si="100"/>
        <v>0</v>
      </c>
      <c r="AQ181" s="186">
        <f t="shared" si="100"/>
        <v>0</v>
      </c>
      <c r="AR181" s="74">
        <f t="shared" si="105"/>
        <v>0</v>
      </c>
      <c r="AS181" s="74">
        <f t="shared" si="102"/>
        <v>0</v>
      </c>
      <c r="AT181" s="181" t="s">
        <v>23</v>
      </c>
      <c r="AU181" s="186">
        <f t="shared" si="103"/>
        <v>0</v>
      </c>
      <c r="AV181" s="186">
        <f t="shared" si="103"/>
        <v>0</v>
      </c>
      <c r="AW181" s="186">
        <f t="shared" si="103"/>
        <v>0</v>
      </c>
      <c r="AX181" s="186">
        <f t="shared" si="103"/>
        <v>0</v>
      </c>
      <c r="AY181" s="186">
        <f t="shared" si="103"/>
        <v>0</v>
      </c>
      <c r="AZ181" s="186">
        <f t="shared" si="103"/>
        <v>0</v>
      </c>
      <c r="BA181" s="186">
        <f t="shared" si="103"/>
        <v>0</v>
      </c>
      <c r="BB181" s="74">
        <f t="shared" si="104"/>
        <v>0</v>
      </c>
    </row>
    <row r="182" spans="1:54" x14ac:dyDescent="0.25">
      <c r="A182" s="187" t="s">
        <v>24</v>
      </c>
      <c r="B182" s="205"/>
      <c r="C182" s="80">
        <v>0</v>
      </c>
      <c r="D182" s="80">
        <v>0</v>
      </c>
      <c r="E182" s="80">
        <v>0</v>
      </c>
      <c r="F182" s="80">
        <v>0</v>
      </c>
      <c r="G182" s="80">
        <v>0</v>
      </c>
      <c r="H182" s="80">
        <v>0</v>
      </c>
      <c r="I182" s="80">
        <v>0</v>
      </c>
      <c r="J182" s="81">
        <f t="shared" si="97"/>
        <v>0</v>
      </c>
      <c r="K182" s="187" t="s">
        <v>24</v>
      </c>
      <c r="L182" s="186">
        <f t="shared" si="98"/>
        <v>0</v>
      </c>
      <c r="M182" s="186">
        <f t="shared" si="98"/>
        <v>0</v>
      </c>
      <c r="N182" s="186">
        <f t="shared" si="98"/>
        <v>0</v>
      </c>
      <c r="O182" s="186">
        <f t="shared" si="98"/>
        <v>0</v>
      </c>
      <c r="P182" s="186">
        <f t="shared" si="98"/>
        <v>0</v>
      </c>
      <c r="Q182" s="186">
        <f t="shared" si="98"/>
        <v>0</v>
      </c>
      <c r="R182" s="186">
        <f t="shared" si="98"/>
        <v>0</v>
      </c>
      <c r="S182" s="74">
        <f t="shared" si="99"/>
        <v>0</v>
      </c>
      <c r="T182" s="187" t="s">
        <v>24</v>
      </c>
      <c r="U182" s="80">
        <v>0</v>
      </c>
      <c r="V182" s="80">
        <v>0</v>
      </c>
      <c r="W182" s="80">
        <v>0</v>
      </c>
      <c r="X182" s="80">
        <v>0</v>
      </c>
      <c r="Y182" s="80">
        <v>0</v>
      </c>
      <c r="Z182" s="80">
        <v>0</v>
      </c>
      <c r="AA182" s="80">
        <v>0</v>
      </c>
      <c r="AB182" s="187" t="s">
        <v>24</v>
      </c>
      <c r="AC182" s="80">
        <v>0</v>
      </c>
      <c r="AD182" s="80">
        <v>0</v>
      </c>
      <c r="AE182" s="80">
        <v>0</v>
      </c>
      <c r="AF182" s="80">
        <v>0</v>
      </c>
      <c r="AG182" s="80">
        <v>0</v>
      </c>
      <c r="AH182" s="80">
        <v>0</v>
      </c>
      <c r="AI182" s="80">
        <v>0</v>
      </c>
      <c r="AJ182" s="187" t="s">
        <v>24</v>
      </c>
      <c r="AK182" s="186">
        <f t="shared" si="100"/>
        <v>0</v>
      </c>
      <c r="AL182" s="186">
        <f t="shared" si="100"/>
        <v>0</v>
      </c>
      <c r="AM182" s="186">
        <f t="shared" si="100"/>
        <v>0</v>
      </c>
      <c r="AN182" s="186">
        <f t="shared" si="100"/>
        <v>0</v>
      </c>
      <c r="AO182" s="186">
        <f t="shared" si="100"/>
        <v>0</v>
      </c>
      <c r="AP182" s="186">
        <f t="shared" si="100"/>
        <v>0</v>
      </c>
      <c r="AQ182" s="186">
        <f t="shared" si="100"/>
        <v>0</v>
      </c>
      <c r="AR182" s="74">
        <f t="shared" si="105"/>
        <v>0</v>
      </c>
      <c r="AS182" s="74">
        <f t="shared" si="102"/>
        <v>0</v>
      </c>
      <c r="AT182" s="187" t="s">
        <v>24</v>
      </c>
      <c r="AU182" s="186">
        <f t="shared" si="103"/>
        <v>0</v>
      </c>
      <c r="AV182" s="186">
        <f t="shared" si="103"/>
        <v>0</v>
      </c>
      <c r="AW182" s="186">
        <f t="shared" si="103"/>
        <v>0</v>
      </c>
      <c r="AX182" s="186">
        <f t="shared" si="103"/>
        <v>0</v>
      </c>
      <c r="AY182" s="186">
        <f t="shared" si="103"/>
        <v>0</v>
      </c>
      <c r="AZ182" s="186">
        <f t="shared" si="103"/>
        <v>0</v>
      </c>
      <c r="BA182" s="186">
        <f t="shared" si="103"/>
        <v>0</v>
      </c>
      <c r="BB182" s="74">
        <f t="shared" si="104"/>
        <v>0</v>
      </c>
    </row>
    <row r="183" spans="1:54" x14ac:dyDescent="0.25">
      <c r="A183" s="188" t="s">
        <v>25</v>
      </c>
      <c r="B183" s="205"/>
      <c r="C183" s="80">
        <v>0</v>
      </c>
      <c r="D183" s="80">
        <v>0</v>
      </c>
      <c r="E183" s="80">
        <v>0</v>
      </c>
      <c r="F183" s="80">
        <v>0</v>
      </c>
      <c r="G183" s="80">
        <v>0</v>
      </c>
      <c r="H183" s="80">
        <v>0</v>
      </c>
      <c r="I183" s="80">
        <v>0</v>
      </c>
      <c r="J183" s="81">
        <f t="shared" si="97"/>
        <v>0</v>
      </c>
      <c r="K183" s="188" t="s">
        <v>25</v>
      </c>
      <c r="L183" s="186">
        <f t="shared" si="98"/>
        <v>0</v>
      </c>
      <c r="M183" s="186">
        <f t="shared" si="98"/>
        <v>0</v>
      </c>
      <c r="N183" s="186">
        <f t="shared" si="98"/>
        <v>0</v>
      </c>
      <c r="O183" s="186">
        <f t="shared" si="98"/>
        <v>0</v>
      </c>
      <c r="P183" s="186">
        <f t="shared" si="98"/>
        <v>0</v>
      </c>
      <c r="Q183" s="186">
        <f t="shared" si="98"/>
        <v>0</v>
      </c>
      <c r="R183" s="186">
        <f t="shared" si="98"/>
        <v>0</v>
      </c>
      <c r="S183" s="74">
        <f t="shared" si="99"/>
        <v>0</v>
      </c>
      <c r="T183" s="188" t="s">
        <v>25</v>
      </c>
      <c r="U183" s="80">
        <v>0</v>
      </c>
      <c r="V183" s="80">
        <v>0</v>
      </c>
      <c r="W183" s="80">
        <v>0</v>
      </c>
      <c r="X183" s="80">
        <v>0</v>
      </c>
      <c r="Y183" s="80">
        <v>0</v>
      </c>
      <c r="Z183" s="80">
        <v>0</v>
      </c>
      <c r="AA183" s="80">
        <v>0</v>
      </c>
      <c r="AB183" s="188" t="s">
        <v>25</v>
      </c>
      <c r="AC183" s="80">
        <v>0</v>
      </c>
      <c r="AD183" s="80">
        <v>0</v>
      </c>
      <c r="AE183" s="80">
        <v>0</v>
      </c>
      <c r="AF183" s="80">
        <v>0</v>
      </c>
      <c r="AG183" s="80">
        <v>0</v>
      </c>
      <c r="AH183" s="80">
        <v>0</v>
      </c>
      <c r="AI183" s="80">
        <v>0</v>
      </c>
      <c r="AJ183" s="188" t="s">
        <v>25</v>
      </c>
      <c r="AK183" s="186">
        <f t="shared" si="100"/>
        <v>0</v>
      </c>
      <c r="AL183" s="186">
        <f t="shared" si="100"/>
        <v>0</v>
      </c>
      <c r="AM183" s="186">
        <f t="shared" si="100"/>
        <v>0</v>
      </c>
      <c r="AN183" s="186">
        <f t="shared" si="100"/>
        <v>0</v>
      </c>
      <c r="AO183" s="186">
        <f t="shared" si="100"/>
        <v>0</v>
      </c>
      <c r="AP183" s="186">
        <f t="shared" si="100"/>
        <v>0</v>
      </c>
      <c r="AQ183" s="186">
        <f t="shared" si="100"/>
        <v>0</v>
      </c>
      <c r="AR183" s="74">
        <f t="shared" si="105"/>
        <v>0</v>
      </c>
      <c r="AS183" s="74">
        <f t="shared" si="102"/>
        <v>0</v>
      </c>
      <c r="AT183" s="188" t="s">
        <v>25</v>
      </c>
      <c r="AU183" s="186">
        <f t="shared" si="103"/>
        <v>0</v>
      </c>
      <c r="AV183" s="186">
        <f t="shared" si="103"/>
        <v>0</v>
      </c>
      <c r="AW183" s="186">
        <f t="shared" si="103"/>
        <v>0</v>
      </c>
      <c r="AX183" s="186">
        <f t="shared" si="103"/>
        <v>0</v>
      </c>
      <c r="AY183" s="186">
        <f t="shared" si="103"/>
        <v>0</v>
      </c>
      <c r="AZ183" s="186">
        <f t="shared" si="103"/>
        <v>0</v>
      </c>
      <c r="BA183" s="186">
        <f t="shared" si="103"/>
        <v>0</v>
      </c>
      <c r="BB183" s="74">
        <f t="shared" si="104"/>
        <v>0</v>
      </c>
    </row>
    <row r="184" spans="1:54" x14ac:dyDescent="0.25">
      <c r="A184" s="181" t="s">
        <v>26</v>
      </c>
      <c r="B184" s="205"/>
      <c r="C184" s="80">
        <v>0</v>
      </c>
      <c r="D184" s="80">
        <v>0</v>
      </c>
      <c r="E184" s="80">
        <v>0</v>
      </c>
      <c r="F184" s="80">
        <v>0</v>
      </c>
      <c r="G184" s="80">
        <v>0</v>
      </c>
      <c r="H184" s="80">
        <v>0</v>
      </c>
      <c r="I184" s="80">
        <v>0</v>
      </c>
      <c r="J184" s="81">
        <f t="shared" si="97"/>
        <v>0</v>
      </c>
      <c r="K184" s="181" t="s">
        <v>26</v>
      </c>
      <c r="L184" s="186">
        <f t="shared" si="98"/>
        <v>0</v>
      </c>
      <c r="M184" s="186">
        <f t="shared" si="98"/>
        <v>0</v>
      </c>
      <c r="N184" s="186">
        <f t="shared" si="98"/>
        <v>0</v>
      </c>
      <c r="O184" s="186">
        <f t="shared" si="98"/>
        <v>0</v>
      </c>
      <c r="P184" s="186">
        <f t="shared" si="98"/>
        <v>0</v>
      </c>
      <c r="Q184" s="186">
        <f t="shared" si="98"/>
        <v>0</v>
      </c>
      <c r="R184" s="186">
        <f t="shared" si="98"/>
        <v>0</v>
      </c>
      <c r="S184" s="74">
        <f t="shared" si="99"/>
        <v>0</v>
      </c>
      <c r="T184" s="181" t="s">
        <v>26</v>
      </c>
      <c r="U184" s="80">
        <v>0</v>
      </c>
      <c r="V184" s="80">
        <v>0</v>
      </c>
      <c r="W184" s="80">
        <v>0</v>
      </c>
      <c r="X184" s="80">
        <v>0</v>
      </c>
      <c r="Y184" s="80">
        <v>0</v>
      </c>
      <c r="Z184" s="80">
        <v>0</v>
      </c>
      <c r="AA184" s="80">
        <v>0</v>
      </c>
      <c r="AB184" s="181" t="s">
        <v>26</v>
      </c>
      <c r="AC184" s="80">
        <v>0</v>
      </c>
      <c r="AD184" s="80">
        <v>0</v>
      </c>
      <c r="AE184" s="80">
        <v>0</v>
      </c>
      <c r="AF184" s="80">
        <v>0</v>
      </c>
      <c r="AG184" s="80">
        <v>0</v>
      </c>
      <c r="AH184" s="80">
        <v>0</v>
      </c>
      <c r="AI184" s="80">
        <v>0</v>
      </c>
      <c r="AJ184" s="181" t="s">
        <v>26</v>
      </c>
      <c r="AK184" s="186">
        <f t="shared" si="100"/>
        <v>0</v>
      </c>
      <c r="AL184" s="186">
        <f t="shared" si="100"/>
        <v>0</v>
      </c>
      <c r="AM184" s="186">
        <f t="shared" si="100"/>
        <v>0</v>
      </c>
      <c r="AN184" s="186">
        <f t="shared" si="100"/>
        <v>0</v>
      </c>
      <c r="AO184" s="186">
        <f t="shared" si="100"/>
        <v>0</v>
      </c>
      <c r="AP184" s="186">
        <f t="shared" si="100"/>
        <v>0</v>
      </c>
      <c r="AQ184" s="186">
        <f t="shared" si="100"/>
        <v>0</v>
      </c>
      <c r="AR184" s="74">
        <f t="shared" si="105"/>
        <v>0</v>
      </c>
      <c r="AS184" s="74">
        <f t="shared" si="102"/>
        <v>0</v>
      </c>
      <c r="AT184" s="181" t="s">
        <v>26</v>
      </c>
      <c r="AU184" s="186">
        <f t="shared" si="103"/>
        <v>0</v>
      </c>
      <c r="AV184" s="186">
        <f t="shared" si="103"/>
        <v>0</v>
      </c>
      <c r="AW184" s="186">
        <f t="shared" si="103"/>
        <v>0</v>
      </c>
      <c r="AX184" s="186">
        <f t="shared" si="103"/>
        <v>0</v>
      </c>
      <c r="AY184" s="186">
        <f t="shared" si="103"/>
        <v>0</v>
      </c>
      <c r="AZ184" s="186">
        <f t="shared" si="103"/>
        <v>0</v>
      </c>
      <c r="BA184" s="186">
        <f t="shared" si="103"/>
        <v>0</v>
      </c>
      <c r="BB184" s="74">
        <f t="shared" si="104"/>
        <v>0</v>
      </c>
    </row>
    <row r="185" spans="1:54" x14ac:dyDescent="0.25">
      <c r="A185" s="181" t="s">
        <v>27</v>
      </c>
      <c r="B185" s="205"/>
      <c r="C185" s="80">
        <v>0</v>
      </c>
      <c r="D185" s="80">
        <v>0</v>
      </c>
      <c r="E185" s="80">
        <v>0</v>
      </c>
      <c r="F185" s="80">
        <v>0</v>
      </c>
      <c r="G185" s="80">
        <v>0</v>
      </c>
      <c r="H185" s="80">
        <v>0</v>
      </c>
      <c r="I185" s="80">
        <v>0</v>
      </c>
      <c r="J185" s="81">
        <f t="shared" si="97"/>
        <v>0</v>
      </c>
      <c r="K185" s="181" t="s">
        <v>27</v>
      </c>
      <c r="L185" s="186">
        <f t="shared" si="98"/>
        <v>0</v>
      </c>
      <c r="M185" s="186">
        <f t="shared" si="98"/>
        <v>0</v>
      </c>
      <c r="N185" s="186">
        <f t="shared" si="98"/>
        <v>0</v>
      </c>
      <c r="O185" s="186">
        <f t="shared" si="98"/>
        <v>0</v>
      </c>
      <c r="P185" s="186">
        <f t="shared" si="98"/>
        <v>0</v>
      </c>
      <c r="Q185" s="186">
        <f t="shared" si="98"/>
        <v>0</v>
      </c>
      <c r="R185" s="186">
        <f t="shared" si="98"/>
        <v>0</v>
      </c>
      <c r="S185" s="74">
        <f t="shared" si="99"/>
        <v>0</v>
      </c>
      <c r="T185" s="181" t="s">
        <v>27</v>
      </c>
      <c r="U185" s="80">
        <v>0</v>
      </c>
      <c r="V185" s="80">
        <v>0</v>
      </c>
      <c r="W185" s="80">
        <v>0</v>
      </c>
      <c r="X185" s="80">
        <v>0</v>
      </c>
      <c r="Y185" s="80">
        <v>0</v>
      </c>
      <c r="Z185" s="80">
        <v>0</v>
      </c>
      <c r="AA185" s="80">
        <v>0</v>
      </c>
      <c r="AB185" s="181" t="s">
        <v>27</v>
      </c>
      <c r="AC185" s="80">
        <v>0</v>
      </c>
      <c r="AD185" s="80">
        <v>0</v>
      </c>
      <c r="AE185" s="80">
        <v>0</v>
      </c>
      <c r="AF185" s="80">
        <v>0</v>
      </c>
      <c r="AG185" s="80">
        <v>0</v>
      </c>
      <c r="AH185" s="80">
        <v>0</v>
      </c>
      <c r="AI185" s="80">
        <v>0</v>
      </c>
      <c r="AJ185" s="181" t="s">
        <v>27</v>
      </c>
      <c r="AK185" s="186">
        <f t="shared" si="100"/>
        <v>0</v>
      </c>
      <c r="AL185" s="186">
        <f t="shared" si="100"/>
        <v>0</v>
      </c>
      <c r="AM185" s="186">
        <f t="shared" si="100"/>
        <v>0</v>
      </c>
      <c r="AN185" s="186">
        <f t="shared" si="100"/>
        <v>0</v>
      </c>
      <c r="AO185" s="186">
        <f t="shared" si="100"/>
        <v>0</v>
      </c>
      <c r="AP185" s="186">
        <f t="shared" si="100"/>
        <v>0</v>
      </c>
      <c r="AQ185" s="186">
        <f t="shared" si="100"/>
        <v>0</v>
      </c>
      <c r="AR185" s="74">
        <f t="shared" si="105"/>
        <v>0</v>
      </c>
      <c r="AS185" s="74">
        <f t="shared" si="102"/>
        <v>0</v>
      </c>
      <c r="AT185" s="181" t="s">
        <v>27</v>
      </c>
      <c r="AU185" s="186">
        <f t="shared" si="103"/>
        <v>0</v>
      </c>
      <c r="AV185" s="186">
        <f t="shared" si="103"/>
        <v>0</v>
      </c>
      <c r="AW185" s="186">
        <f t="shared" si="103"/>
        <v>0</v>
      </c>
      <c r="AX185" s="186">
        <f t="shared" si="103"/>
        <v>0</v>
      </c>
      <c r="AY185" s="186">
        <f t="shared" si="103"/>
        <v>0</v>
      </c>
      <c r="AZ185" s="186">
        <f t="shared" si="103"/>
        <v>0</v>
      </c>
      <c r="BA185" s="186">
        <f t="shared" si="103"/>
        <v>0</v>
      </c>
      <c r="BB185" s="74">
        <f t="shared" si="104"/>
        <v>0</v>
      </c>
    </row>
    <row r="186" spans="1:54" x14ac:dyDescent="0.25">
      <c r="A186" s="181" t="s">
        <v>28</v>
      </c>
      <c r="B186" s="205"/>
      <c r="C186" s="80">
        <v>0</v>
      </c>
      <c r="D186" s="80">
        <v>0</v>
      </c>
      <c r="E186" s="80">
        <v>0</v>
      </c>
      <c r="F186" s="80">
        <v>0</v>
      </c>
      <c r="G186" s="80">
        <v>0</v>
      </c>
      <c r="H186" s="80">
        <v>0</v>
      </c>
      <c r="I186" s="80">
        <v>0</v>
      </c>
      <c r="J186" s="81">
        <f t="shared" si="97"/>
        <v>0</v>
      </c>
      <c r="K186" s="181" t="s">
        <v>28</v>
      </c>
      <c r="L186" s="186">
        <f t="shared" si="98"/>
        <v>0</v>
      </c>
      <c r="M186" s="186">
        <f t="shared" si="98"/>
        <v>0</v>
      </c>
      <c r="N186" s="186">
        <f t="shared" si="98"/>
        <v>0</v>
      </c>
      <c r="O186" s="186">
        <f t="shared" si="98"/>
        <v>0</v>
      </c>
      <c r="P186" s="186">
        <f t="shared" si="98"/>
        <v>0</v>
      </c>
      <c r="Q186" s="186">
        <f t="shared" si="98"/>
        <v>0</v>
      </c>
      <c r="R186" s="186">
        <f t="shared" si="98"/>
        <v>0</v>
      </c>
      <c r="S186" s="74">
        <f t="shared" si="99"/>
        <v>0</v>
      </c>
      <c r="T186" s="181" t="s">
        <v>28</v>
      </c>
      <c r="U186" s="80">
        <v>0</v>
      </c>
      <c r="V186" s="80">
        <v>0</v>
      </c>
      <c r="W186" s="80">
        <v>0</v>
      </c>
      <c r="X186" s="80">
        <v>0</v>
      </c>
      <c r="Y186" s="80">
        <v>0</v>
      </c>
      <c r="Z186" s="80">
        <v>0</v>
      </c>
      <c r="AA186" s="80">
        <v>0</v>
      </c>
      <c r="AB186" s="181" t="s">
        <v>28</v>
      </c>
      <c r="AC186" s="80">
        <v>0</v>
      </c>
      <c r="AD186" s="80">
        <v>0</v>
      </c>
      <c r="AE186" s="80">
        <v>0</v>
      </c>
      <c r="AF186" s="80">
        <v>0</v>
      </c>
      <c r="AG186" s="80">
        <v>0</v>
      </c>
      <c r="AH186" s="80">
        <v>0</v>
      </c>
      <c r="AI186" s="80">
        <v>0</v>
      </c>
      <c r="AJ186" s="181" t="s">
        <v>28</v>
      </c>
      <c r="AK186" s="186">
        <f t="shared" si="100"/>
        <v>0</v>
      </c>
      <c r="AL186" s="186">
        <f t="shared" si="100"/>
        <v>0</v>
      </c>
      <c r="AM186" s="186">
        <f t="shared" si="100"/>
        <v>0</v>
      </c>
      <c r="AN186" s="186">
        <f t="shared" si="100"/>
        <v>0</v>
      </c>
      <c r="AO186" s="186">
        <f t="shared" si="100"/>
        <v>0</v>
      </c>
      <c r="AP186" s="186">
        <f t="shared" si="100"/>
        <v>0</v>
      </c>
      <c r="AQ186" s="186">
        <f t="shared" si="100"/>
        <v>0</v>
      </c>
      <c r="AR186" s="74">
        <f t="shared" si="105"/>
        <v>0</v>
      </c>
      <c r="AS186" s="74">
        <f t="shared" si="102"/>
        <v>0</v>
      </c>
      <c r="AT186" s="181" t="s">
        <v>28</v>
      </c>
      <c r="AU186" s="186">
        <f t="shared" si="103"/>
        <v>0</v>
      </c>
      <c r="AV186" s="186">
        <f t="shared" si="103"/>
        <v>0</v>
      </c>
      <c r="AW186" s="186">
        <f t="shared" si="103"/>
        <v>0</v>
      </c>
      <c r="AX186" s="186">
        <f t="shared" si="103"/>
        <v>0</v>
      </c>
      <c r="AY186" s="186">
        <f t="shared" si="103"/>
        <v>0</v>
      </c>
      <c r="AZ186" s="186">
        <f t="shared" si="103"/>
        <v>0</v>
      </c>
      <c r="BA186" s="186">
        <f t="shared" si="103"/>
        <v>0</v>
      </c>
      <c r="BB186" s="74">
        <f t="shared" si="104"/>
        <v>0</v>
      </c>
    </row>
    <row r="187" spans="1:54" x14ac:dyDescent="0.25">
      <c r="A187" s="181" t="s">
        <v>29</v>
      </c>
      <c r="B187" s="205"/>
      <c r="C187" s="80">
        <v>0</v>
      </c>
      <c r="D187" s="80">
        <v>1</v>
      </c>
      <c r="E187" s="80">
        <v>0</v>
      </c>
      <c r="F187" s="80">
        <v>0</v>
      </c>
      <c r="G187" s="80">
        <v>0</v>
      </c>
      <c r="H187" s="80">
        <v>0</v>
      </c>
      <c r="I187" s="80">
        <v>0</v>
      </c>
      <c r="J187" s="81">
        <f t="shared" si="97"/>
        <v>1</v>
      </c>
      <c r="K187" s="181" t="s">
        <v>29</v>
      </c>
      <c r="L187" s="186">
        <f t="shared" si="98"/>
        <v>0</v>
      </c>
      <c r="M187" s="186">
        <f t="shared" si="98"/>
        <v>0</v>
      </c>
      <c r="N187" s="186">
        <f t="shared" si="98"/>
        <v>0</v>
      </c>
      <c r="O187" s="186">
        <f t="shared" si="98"/>
        <v>0</v>
      </c>
      <c r="P187" s="186">
        <f t="shared" si="98"/>
        <v>0</v>
      </c>
      <c r="Q187" s="186">
        <f t="shared" si="98"/>
        <v>0</v>
      </c>
      <c r="R187" s="186">
        <f t="shared" si="98"/>
        <v>0</v>
      </c>
      <c r="S187" s="74">
        <f t="shared" si="99"/>
        <v>0</v>
      </c>
      <c r="T187" s="181" t="s">
        <v>29</v>
      </c>
      <c r="U187" s="80">
        <v>0</v>
      </c>
      <c r="V187" s="80">
        <v>0.85</v>
      </c>
      <c r="W187" s="80">
        <v>0</v>
      </c>
      <c r="X187" s="80">
        <v>0</v>
      </c>
      <c r="Y187" s="80">
        <v>0</v>
      </c>
      <c r="Z187" s="80">
        <v>0</v>
      </c>
      <c r="AA187" s="80">
        <v>0</v>
      </c>
      <c r="AB187" s="181" t="s">
        <v>29</v>
      </c>
      <c r="AC187" s="80">
        <v>0</v>
      </c>
      <c r="AD187" s="80">
        <v>0.93500000000000005</v>
      </c>
      <c r="AE187" s="80">
        <v>0</v>
      </c>
      <c r="AF187" s="80">
        <v>0</v>
      </c>
      <c r="AG187" s="80">
        <v>0</v>
      </c>
      <c r="AH187" s="80">
        <v>0</v>
      </c>
      <c r="AI187" s="80">
        <v>0</v>
      </c>
      <c r="AJ187" s="181" t="s">
        <v>29</v>
      </c>
      <c r="AK187" s="186">
        <f t="shared" si="100"/>
        <v>0</v>
      </c>
      <c r="AL187" s="186">
        <f t="shared" si="100"/>
        <v>0</v>
      </c>
      <c r="AM187" s="186">
        <f t="shared" si="100"/>
        <v>0</v>
      </c>
      <c r="AN187" s="186">
        <f t="shared" si="100"/>
        <v>0</v>
      </c>
      <c r="AO187" s="186">
        <f t="shared" si="100"/>
        <v>0</v>
      </c>
      <c r="AP187" s="186">
        <f t="shared" si="100"/>
        <v>0</v>
      </c>
      <c r="AQ187" s="186">
        <f t="shared" si="100"/>
        <v>0</v>
      </c>
      <c r="AR187" s="74">
        <f t="shared" si="105"/>
        <v>0</v>
      </c>
      <c r="AS187" s="74">
        <f t="shared" si="102"/>
        <v>0</v>
      </c>
      <c r="AT187" s="181" t="s">
        <v>29</v>
      </c>
      <c r="AU187" s="186">
        <f t="shared" si="103"/>
        <v>0</v>
      </c>
      <c r="AV187" s="186">
        <f t="shared" si="103"/>
        <v>0</v>
      </c>
      <c r="AW187" s="186">
        <f t="shared" si="103"/>
        <v>0</v>
      </c>
      <c r="AX187" s="186">
        <f t="shared" si="103"/>
        <v>0</v>
      </c>
      <c r="AY187" s="186">
        <f t="shared" si="103"/>
        <v>0</v>
      </c>
      <c r="AZ187" s="186">
        <f t="shared" si="103"/>
        <v>0</v>
      </c>
      <c r="BA187" s="186">
        <f t="shared" si="103"/>
        <v>0</v>
      </c>
      <c r="BB187" s="74">
        <f t="shared" si="104"/>
        <v>0</v>
      </c>
    </row>
    <row r="188" spans="1:54" x14ac:dyDescent="0.25">
      <c r="A188" s="181" t="s">
        <v>30</v>
      </c>
      <c r="B188" s="205"/>
      <c r="C188" s="80">
        <v>0</v>
      </c>
      <c r="D188" s="80">
        <v>0</v>
      </c>
      <c r="E188" s="80">
        <v>0</v>
      </c>
      <c r="F188" s="80">
        <v>0</v>
      </c>
      <c r="G188" s="80">
        <v>0</v>
      </c>
      <c r="H188" s="80">
        <v>0</v>
      </c>
      <c r="I188" s="80">
        <v>0</v>
      </c>
      <c r="J188" s="81">
        <f t="shared" si="97"/>
        <v>0</v>
      </c>
      <c r="K188" s="181" t="s">
        <v>30</v>
      </c>
      <c r="L188" s="186">
        <f t="shared" si="98"/>
        <v>0</v>
      </c>
      <c r="M188" s="186">
        <f t="shared" si="98"/>
        <v>0</v>
      </c>
      <c r="N188" s="186">
        <f t="shared" si="98"/>
        <v>0</v>
      </c>
      <c r="O188" s="186">
        <f t="shared" si="98"/>
        <v>0</v>
      </c>
      <c r="P188" s="186">
        <f t="shared" si="98"/>
        <v>0</v>
      </c>
      <c r="Q188" s="186">
        <f t="shared" si="98"/>
        <v>0</v>
      </c>
      <c r="R188" s="186">
        <f t="shared" si="98"/>
        <v>0</v>
      </c>
      <c r="S188" s="74">
        <f t="shared" si="99"/>
        <v>0</v>
      </c>
      <c r="T188" s="181" t="s">
        <v>30</v>
      </c>
      <c r="U188" s="80">
        <v>0</v>
      </c>
      <c r="V188" s="80">
        <v>0</v>
      </c>
      <c r="W188" s="80">
        <v>0</v>
      </c>
      <c r="X188" s="80">
        <v>0</v>
      </c>
      <c r="Y188" s="80">
        <v>0</v>
      </c>
      <c r="Z188" s="80">
        <v>0</v>
      </c>
      <c r="AA188" s="80">
        <v>0</v>
      </c>
      <c r="AB188" s="181" t="s">
        <v>30</v>
      </c>
      <c r="AC188" s="80">
        <v>0</v>
      </c>
      <c r="AD188" s="80">
        <v>0</v>
      </c>
      <c r="AE188" s="80">
        <v>0</v>
      </c>
      <c r="AF188" s="80">
        <v>0</v>
      </c>
      <c r="AG188" s="80">
        <v>0</v>
      </c>
      <c r="AH188" s="80">
        <v>0</v>
      </c>
      <c r="AI188" s="80">
        <v>0</v>
      </c>
      <c r="AJ188" s="181" t="s">
        <v>30</v>
      </c>
      <c r="AK188" s="186">
        <f t="shared" si="100"/>
        <v>0</v>
      </c>
      <c r="AL188" s="186">
        <f t="shared" si="100"/>
        <v>0</v>
      </c>
      <c r="AM188" s="186">
        <f t="shared" si="100"/>
        <v>0</v>
      </c>
      <c r="AN188" s="186">
        <f t="shared" si="100"/>
        <v>0</v>
      </c>
      <c r="AO188" s="186">
        <f t="shared" si="100"/>
        <v>0</v>
      </c>
      <c r="AP188" s="186">
        <f t="shared" si="100"/>
        <v>0</v>
      </c>
      <c r="AQ188" s="186">
        <f t="shared" si="100"/>
        <v>0</v>
      </c>
      <c r="AR188" s="74">
        <f t="shared" si="105"/>
        <v>0</v>
      </c>
      <c r="AS188" s="74">
        <f t="shared" si="102"/>
        <v>0</v>
      </c>
      <c r="AT188" s="181" t="s">
        <v>30</v>
      </c>
      <c r="AU188" s="186">
        <f t="shared" si="103"/>
        <v>0</v>
      </c>
      <c r="AV188" s="186">
        <f t="shared" si="103"/>
        <v>0</v>
      </c>
      <c r="AW188" s="186">
        <f t="shared" si="103"/>
        <v>0</v>
      </c>
      <c r="AX188" s="186">
        <f t="shared" si="103"/>
        <v>0</v>
      </c>
      <c r="AY188" s="186">
        <f t="shared" si="103"/>
        <v>0</v>
      </c>
      <c r="AZ188" s="186">
        <f t="shared" si="103"/>
        <v>0</v>
      </c>
      <c r="BA188" s="186">
        <f t="shared" si="103"/>
        <v>0</v>
      </c>
      <c r="BB188" s="74">
        <f t="shared" si="104"/>
        <v>0</v>
      </c>
    </row>
    <row r="189" spans="1:54" x14ac:dyDescent="0.25">
      <c r="A189" s="181" t="s">
        <v>31</v>
      </c>
      <c r="B189" s="205"/>
      <c r="C189" s="80">
        <v>0</v>
      </c>
      <c r="D189" s="80">
        <v>0</v>
      </c>
      <c r="E189" s="80">
        <v>0</v>
      </c>
      <c r="F189" s="80">
        <v>0</v>
      </c>
      <c r="G189" s="80">
        <v>0</v>
      </c>
      <c r="H189" s="80">
        <v>0</v>
      </c>
      <c r="I189" s="80">
        <v>0</v>
      </c>
      <c r="J189" s="81">
        <f t="shared" si="97"/>
        <v>0</v>
      </c>
      <c r="K189" s="181" t="s">
        <v>31</v>
      </c>
      <c r="L189" s="186">
        <f t="shared" si="98"/>
        <v>0</v>
      </c>
      <c r="M189" s="186">
        <f t="shared" si="98"/>
        <v>0</v>
      </c>
      <c r="N189" s="186">
        <f t="shared" si="98"/>
        <v>0</v>
      </c>
      <c r="O189" s="186">
        <f t="shared" si="98"/>
        <v>0</v>
      </c>
      <c r="P189" s="186">
        <f t="shared" si="98"/>
        <v>0</v>
      </c>
      <c r="Q189" s="186">
        <f t="shared" si="98"/>
        <v>0</v>
      </c>
      <c r="R189" s="186">
        <f t="shared" si="98"/>
        <v>0</v>
      </c>
      <c r="S189" s="74">
        <f t="shared" si="99"/>
        <v>0</v>
      </c>
      <c r="T189" s="181" t="s">
        <v>31</v>
      </c>
      <c r="U189" s="80">
        <v>0</v>
      </c>
      <c r="V189" s="80">
        <v>0</v>
      </c>
      <c r="W189" s="80">
        <v>0</v>
      </c>
      <c r="X189" s="80">
        <v>0</v>
      </c>
      <c r="Y189" s="80">
        <v>0</v>
      </c>
      <c r="Z189" s="80">
        <v>0</v>
      </c>
      <c r="AA189" s="80">
        <v>0</v>
      </c>
      <c r="AB189" s="181" t="s">
        <v>31</v>
      </c>
      <c r="AC189" s="80">
        <v>0</v>
      </c>
      <c r="AD189" s="80">
        <v>0</v>
      </c>
      <c r="AE189" s="80">
        <v>0</v>
      </c>
      <c r="AF189" s="80">
        <v>0</v>
      </c>
      <c r="AG189" s="80">
        <v>0</v>
      </c>
      <c r="AH189" s="80">
        <v>0</v>
      </c>
      <c r="AI189" s="80">
        <v>0</v>
      </c>
      <c r="AJ189" s="181" t="s">
        <v>31</v>
      </c>
      <c r="AK189" s="186">
        <f t="shared" si="100"/>
        <v>0</v>
      </c>
      <c r="AL189" s="186">
        <f t="shared" si="100"/>
        <v>0</v>
      </c>
      <c r="AM189" s="186">
        <f t="shared" si="100"/>
        <v>0</v>
      </c>
      <c r="AN189" s="186">
        <f t="shared" si="100"/>
        <v>0</v>
      </c>
      <c r="AO189" s="186">
        <f t="shared" si="100"/>
        <v>0</v>
      </c>
      <c r="AP189" s="186">
        <f t="shared" si="100"/>
        <v>0</v>
      </c>
      <c r="AQ189" s="186">
        <f t="shared" si="100"/>
        <v>0</v>
      </c>
      <c r="AR189" s="74">
        <f t="shared" si="105"/>
        <v>0</v>
      </c>
      <c r="AS189" s="74">
        <f t="shared" si="102"/>
        <v>0</v>
      </c>
      <c r="AT189" s="181" t="s">
        <v>31</v>
      </c>
      <c r="AU189" s="186">
        <f t="shared" si="103"/>
        <v>0</v>
      </c>
      <c r="AV189" s="186">
        <f t="shared" si="103"/>
        <v>0</v>
      </c>
      <c r="AW189" s="186">
        <f t="shared" si="103"/>
        <v>0</v>
      </c>
      <c r="AX189" s="186">
        <f t="shared" si="103"/>
        <v>0</v>
      </c>
      <c r="AY189" s="186">
        <f t="shared" si="103"/>
        <v>0</v>
      </c>
      <c r="AZ189" s="186">
        <f t="shared" si="103"/>
        <v>0</v>
      </c>
      <c r="BA189" s="186">
        <f t="shared" si="103"/>
        <v>0</v>
      </c>
      <c r="BB189" s="74">
        <f t="shared" si="104"/>
        <v>0</v>
      </c>
    </row>
    <row r="190" spans="1:54" x14ac:dyDescent="0.25">
      <c r="A190" s="181" t="s">
        <v>32</v>
      </c>
      <c r="B190" s="205"/>
      <c r="C190" s="80">
        <v>0</v>
      </c>
      <c r="D190" s="80">
        <v>0</v>
      </c>
      <c r="E190" s="80">
        <v>0</v>
      </c>
      <c r="F190" s="80">
        <v>0</v>
      </c>
      <c r="G190" s="80">
        <v>0</v>
      </c>
      <c r="H190" s="80">
        <v>0</v>
      </c>
      <c r="I190" s="80">
        <v>0</v>
      </c>
      <c r="J190" s="81">
        <f t="shared" si="97"/>
        <v>0</v>
      </c>
      <c r="K190" s="181" t="s">
        <v>32</v>
      </c>
      <c r="L190" s="186">
        <f t="shared" si="98"/>
        <v>0</v>
      </c>
      <c r="M190" s="186">
        <f t="shared" si="98"/>
        <v>0</v>
      </c>
      <c r="N190" s="186">
        <f t="shared" si="98"/>
        <v>0</v>
      </c>
      <c r="O190" s="186">
        <f t="shared" si="98"/>
        <v>0</v>
      </c>
      <c r="P190" s="186">
        <f t="shared" si="98"/>
        <v>0</v>
      </c>
      <c r="Q190" s="186">
        <f t="shared" si="98"/>
        <v>0</v>
      </c>
      <c r="R190" s="186">
        <f t="shared" si="98"/>
        <v>0</v>
      </c>
      <c r="S190" s="74">
        <f t="shared" si="99"/>
        <v>0</v>
      </c>
      <c r="T190" s="181" t="s">
        <v>32</v>
      </c>
      <c r="U190" s="80">
        <v>0</v>
      </c>
      <c r="V190" s="80">
        <v>0</v>
      </c>
      <c r="W190" s="80">
        <v>0</v>
      </c>
      <c r="X190" s="80">
        <v>0</v>
      </c>
      <c r="Y190" s="80">
        <v>0</v>
      </c>
      <c r="Z190" s="80">
        <v>0</v>
      </c>
      <c r="AA190" s="80">
        <v>0</v>
      </c>
      <c r="AB190" s="181" t="s">
        <v>32</v>
      </c>
      <c r="AC190" s="80">
        <v>0</v>
      </c>
      <c r="AD190" s="80">
        <v>0</v>
      </c>
      <c r="AE190" s="80">
        <v>0</v>
      </c>
      <c r="AF190" s="80">
        <v>0</v>
      </c>
      <c r="AG190" s="80">
        <v>0</v>
      </c>
      <c r="AH190" s="80">
        <v>0</v>
      </c>
      <c r="AI190" s="80">
        <v>0</v>
      </c>
      <c r="AJ190" s="181" t="s">
        <v>32</v>
      </c>
      <c r="AK190" s="186">
        <f t="shared" si="100"/>
        <v>0</v>
      </c>
      <c r="AL190" s="186">
        <f t="shared" si="100"/>
        <v>0</v>
      </c>
      <c r="AM190" s="186">
        <f t="shared" si="100"/>
        <v>0</v>
      </c>
      <c r="AN190" s="186">
        <f t="shared" si="100"/>
        <v>0</v>
      </c>
      <c r="AO190" s="186">
        <f t="shared" si="100"/>
        <v>0</v>
      </c>
      <c r="AP190" s="186">
        <f t="shared" si="100"/>
        <v>0</v>
      </c>
      <c r="AQ190" s="186">
        <f t="shared" si="100"/>
        <v>0</v>
      </c>
      <c r="AR190" s="74">
        <f t="shared" si="105"/>
        <v>0</v>
      </c>
      <c r="AS190" s="74">
        <f t="shared" si="102"/>
        <v>0</v>
      </c>
      <c r="AT190" s="181" t="s">
        <v>32</v>
      </c>
      <c r="AU190" s="186">
        <f t="shared" si="103"/>
        <v>0</v>
      </c>
      <c r="AV190" s="186">
        <f t="shared" si="103"/>
        <v>0</v>
      </c>
      <c r="AW190" s="186">
        <f t="shared" si="103"/>
        <v>0</v>
      </c>
      <c r="AX190" s="186">
        <f t="shared" si="103"/>
        <v>0</v>
      </c>
      <c r="AY190" s="186">
        <f t="shared" si="103"/>
        <v>0</v>
      </c>
      <c r="AZ190" s="186">
        <f t="shared" si="103"/>
        <v>0</v>
      </c>
      <c r="BA190" s="186">
        <f t="shared" si="103"/>
        <v>0</v>
      </c>
      <c r="BB190" s="74">
        <f t="shared" si="104"/>
        <v>0</v>
      </c>
    </row>
    <row r="191" spans="1:54" x14ac:dyDescent="0.25">
      <c r="A191" s="181" t="s">
        <v>33</v>
      </c>
      <c r="B191" s="205"/>
      <c r="C191" s="80">
        <v>0.92029441647311661</v>
      </c>
      <c r="D191" s="80">
        <v>0</v>
      </c>
      <c r="E191" s="80">
        <v>0</v>
      </c>
      <c r="F191" s="80">
        <v>0</v>
      </c>
      <c r="G191" s="80">
        <v>7.9705583526883436E-2</v>
      </c>
      <c r="H191" s="80">
        <v>0</v>
      </c>
      <c r="I191" s="80">
        <v>0</v>
      </c>
      <c r="J191" s="81">
        <f t="shared" si="97"/>
        <v>1</v>
      </c>
      <c r="K191" s="181" t="s">
        <v>33</v>
      </c>
      <c r="L191" s="186">
        <f t="shared" si="98"/>
        <v>0</v>
      </c>
      <c r="M191" s="186">
        <f t="shared" si="98"/>
        <v>0</v>
      </c>
      <c r="N191" s="186">
        <f t="shared" si="98"/>
        <v>0</v>
      </c>
      <c r="O191" s="186">
        <f t="shared" si="98"/>
        <v>0</v>
      </c>
      <c r="P191" s="186">
        <f t="shared" si="98"/>
        <v>0</v>
      </c>
      <c r="Q191" s="186">
        <f t="shared" si="98"/>
        <v>0</v>
      </c>
      <c r="R191" s="186">
        <f t="shared" si="98"/>
        <v>0</v>
      </c>
      <c r="S191" s="74">
        <f t="shared" si="99"/>
        <v>0</v>
      </c>
      <c r="T191" s="181" t="s">
        <v>33</v>
      </c>
      <c r="U191" s="80">
        <v>0.89</v>
      </c>
      <c r="V191" s="80">
        <v>0</v>
      </c>
      <c r="W191" s="80">
        <v>0</v>
      </c>
      <c r="X191" s="80">
        <v>0</v>
      </c>
      <c r="Y191" s="80">
        <v>0.65700000000000003</v>
      </c>
      <c r="Z191" s="80">
        <v>0</v>
      </c>
      <c r="AA191" s="80">
        <v>0</v>
      </c>
      <c r="AB191" s="181" t="s">
        <v>33</v>
      </c>
      <c r="AC191" s="80">
        <v>0.97</v>
      </c>
      <c r="AD191" s="80">
        <v>0</v>
      </c>
      <c r="AE191" s="80">
        <v>0</v>
      </c>
      <c r="AF191" s="80">
        <v>0</v>
      </c>
      <c r="AG191" s="80">
        <v>0.85</v>
      </c>
      <c r="AH191" s="80">
        <v>0</v>
      </c>
      <c r="AI191" s="80">
        <v>0</v>
      </c>
      <c r="AJ191" s="181" t="s">
        <v>33</v>
      </c>
      <c r="AK191" s="186">
        <f t="shared" si="100"/>
        <v>0</v>
      </c>
      <c r="AL191" s="186">
        <f t="shared" si="100"/>
        <v>0</v>
      </c>
      <c r="AM191" s="186">
        <f t="shared" si="100"/>
        <v>0</v>
      </c>
      <c r="AN191" s="186">
        <f t="shared" si="100"/>
        <v>0</v>
      </c>
      <c r="AO191" s="186">
        <f t="shared" si="100"/>
        <v>0</v>
      </c>
      <c r="AP191" s="186">
        <f t="shared" si="100"/>
        <v>0</v>
      </c>
      <c r="AQ191" s="186">
        <f t="shared" si="100"/>
        <v>0</v>
      </c>
      <c r="AR191" s="74">
        <f t="shared" si="105"/>
        <v>0</v>
      </c>
      <c r="AS191" s="74">
        <f t="shared" si="102"/>
        <v>0</v>
      </c>
      <c r="AT191" s="181" t="s">
        <v>33</v>
      </c>
      <c r="AU191" s="186">
        <f>IFERROR(L191*(1-U191/(AC191)),0)</f>
        <v>0</v>
      </c>
      <c r="AV191" s="186">
        <f t="shared" si="103"/>
        <v>0</v>
      </c>
      <c r="AW191" s="186">
        <f t="shared" si="103"/>
        <v>0</v>
      </c>
      <c r="AX191" s="186">
        <f t="shared" si="103"/>
        <v>0</v>
      </c>
      <c r="AY191" s="186">
        <f t="shared" si="103"/>
        <v>0</v>
      </c>
      <c r="AZ191" s="186">
        <f t="shared" si="103"/>
        <v>0</v>
      </c>
      <c r="BA191" s="186">
        <f t="shared" si="103"/>
        <v>0</v>
      </c>
      <c r="BB191" s="74">
        <f t="shared" si="104"/>
        <v>0</v>
      </c>
    </row>
    <row r="192" spans="1:54" x14ac:dyDescent="0.25">
      <c r="A192" s="181" t="s">
        <v>34</v>
      </c>
      <c r="B192" s="205"/>
      <c r="C192" s="80">
        <v>0</v>
      </c>
      <c r="D192" s="80">
        <v>0</v>
      </c>
      <c r="E192" s="80">
        <v>0</v>
      </c>
      <c r="F192" s="80">
        <v>0</v>
      </c>
      <c r="G192" s="80">
        <v>0</v>
      </c>
      <c r="H192" s="80">
        <v>0</v>
      </c>
      <c r="I192" s="80">
        <v>0</v>
      </c>
      <c r="J192" s="81">
        <f t="shared" si="97"/>
        <v>0</v>
      </c>
      <c r="K192" s="181" t="s">
        <v>34</v>
      </c>
      <c r="L192" s="186">
        <f t="shared" si="98"/>
        <v>0</v>
      </c>
      <c r="M192" s="186">
        <f t="shared" si="98"/>
        <v>0</v>
      </c>
      <c r="N192" s="186">
        <f t="shared" si="98"/>
        <v>0</v>
      </c>
      <c r="O192" s="186">
        <f t="shared" si="98"/>
        <v>0</v>
      </c>
      <c r="P192" s="186">
        <f t="shared" si="98"/>
        <v>0</v>
      </c>
      <c r="Q192" s="186">
        <f t="shared" si="98"/>
        <v>0</v>
      </c>
      <c r="R192" s="186">
        <f t="shared" si="98"/>
        <v>0</v>
      </c>
      <c r="S192" s="74">
        <f>SUM(L192:R192)</f>
        <v>0</v>
      </c>
      <c r="T192" s="181" t="s">
        <v>34</v>
      </c>
      <c r="U192" s="80">
        <v>0</v>
      </c>
      <c r="V192" s="80">
        <v>0</v>
      </c>
      <c r="W192" s="80">
        <v>0</v>
      </c>
      <c r="X192" s="80">
        <v>0</v>
      </c>
      <c r="Y192" s="80">
        <v>0</v>
      </c>
      <c r="Z192" s="80">
        <v>0</v>
      </c>
      <c r="AA192" s="80">
        <v>0</v>
      </c>
      <c r="AB192" s="181" t="s">
        <v>34</v>
      </c>
      <c r="AC192" s="80">
        <v>0</v>
      </c>
      <c r="AD192" s="80">
        <v>0</v>
      </c>
      <c r="AE192" s="80">
        <v>0</v>
      </c>
      <c r="AF192" s="80">
        <v>0</v>
      </c>
      <c r="AG192" s="80">
        <v>0</v>
      </c>
      <c r="AH192" s="80">
        <v>0</v>
      </c>
      <c r="AI192" s="80">
        <v>0</v>
      </c>
      <c r="AJ192" s="181" t="s">
        <v>34</v>
      </c>
      <c r="AK192" s="186">
        <f t="shared" si="100"/>
        <v>0</v>
      </c>
      <c r="AL192" s="186">
        <f t="shared" si="100"/>
        <v>0</v>
      </c>
      <c r="AM192" s="186">
        <f t="shared" si="100"/>
        <v>0</v>
      </c>
      <c r="AN192" s="186">
        <f t="shared" si="100"/>
        <v>0</v>
      </c>
      <c r="AO192" s="186">
        <f t="shared" si="100"/>
        <v>0</v>
      </c>
      <c r="AP192" s="186">
        <f t="shared" si="100"/>
        <v>0</v>
      </c>
      <c r="AQ192" s="186">
        <f t="shared" si="100"/>
        <v>0</v>
      </c>
      <c r="AR192" s="74">
        <f t="shared" si="105"/>
        <v>0</v>
      </c>
      <c r="AS192" s="74">
        <f t="shared" si="102"/>
        <v>0</v>
      </c>
      <c r="AT192" s="181" t="s">
        <v>34</v>
      </c>
      <c r="AU192" s="186">
        <f t="shared" ref="AU192:BA195" si="106">IFERROR(L192*(1-U192/(AC192)),0)</f>
        <v>0</v>
      </c>
      <c r="AV192" s="186">
        <f t="shared" si="103"/>
        <v>0</v>
      </c>
      <c r="AW192" s="186">
        <f t="shared" si="103"/>
        <v>0</v>
      </c>
      <c r="AX192" s="186">
        <f t="shared" si="103"/>
        <v>0</v>
      </c>
      <c r="AY192" s="186">
        <f t="shared" si="103"/>
        <v>0</v>
      </c>
      <c r="AZ192" s="186">
        <f t="shared" si="103"/>
        <v>0</v>
      </c>
      <c r="BA192" s="186">
        <f t="shared" si="103"/>
        <v>0</v>
      </c>
      <c r="BB192" s="74">
        <f t="shared" si="104"/>
        <v>0</v>
      </c>
    </row>
    <row r="193" spans="1:54" x14ac:dyDescent="0.25">
      <c r="A193" s="181" t="s">
        <v>35</v>
      </c>
      <c r="B193" s="205"/>
      <c r="C193" s="80">
        <v>0</v>
      </c>
      <c r="D193" s="80">
        <v>0</v>
      </c>
      <c r="E193" s="80">
        <v>0</v>
      </c>
      <c r="F193" s="80">
        <v>0</v>
      </c>
      <c r="G193" s="80">
        <v>0</v>
      </c>
      <c r="H193" s="80">
        <v>0</v>
      </c>
      <c r="I193" s="80">
        <v>0</v>
      </c>
      <c r="J193" s="81">
        <f t="shared" si="97"/>
        <v>0</v>
      </c>
      <c r="K193" s="181" t="s">
        <v>35</v>
      </c>
      <c r="L193" s="186">
        <f t="shared" si="98"/>
        <v>0</v>
      </c>
      <c r="M193" s="186">
        <f t="shared" si="98"/>
        <v>0</v>
      </c>
      <c r="N193" s="186">
        <f t="shared" si="98"/>
        <v>0</v>
      </c>
      <c r="O193" s="186">
        <f t="shared" si="98"/>
        <v>0</v>
      </c>
      <c r="P193" s="186">
        <f t="shared" si="98"/>
        <v>0</v>
      </c>
      <c r="Q193" s="186">
        <f t="shared" si="98"/>
        <v>0</v>
      </c>
      <c r="R193" s="186">
        <f t="shared" si="98"/>
        <v>0</v>
      </c>
      <c r="S193" s="74">
        <f>SUM(L193:R193)</f>
        <v>0</v>
      </c>
      <c r="T193" s="181" t="s">
        <v>35</v>
      </c>
      <c r="U193" s="80">
        <v>0</v>
      </c>
      <c r="V193" s="80">
        <v>0</v>
      </c>
      <c r="W193" s="80">
        <v>0</v>
      </c>
      <c r="X193" s="80">
        <v>0</v>
      </c>
      <c r="Y193" s="80">
        <v>0</v>
      </c>
      <c r="Z193" s="80">
        <v>0</v>
      </c>
      <c r="AA193" s="80">
        <v>0</v>
      </c>
      <c r="AB193" s="181" t="s">
        <v>35</v>
      </c>
      <c r="AC193" s="80">
        <v>0</v>
      </c>
      <c r="AD193" s="80">
        <v>0</v>
      </c>
      <c r="AE193" s="80">
        <v>0</v>
      </c>
      <c r="AF193" s="80">
        <v>0</v>
      </c>
      <c r="AG193" s="80">
        <v>0</v>
      </c>
      <c r="AH193" s="80">
        <v>0</v>
      </c>
      <c r="AI193" s="80">
        <v>0</v>
      </c>
      <c r="AJ193" s="181" t="s">
        <v>35</v>
      </c>
      <c r="AK193" s="186">
        <f t="shared" si="100"/>
        <v>0</v>
      </c>
      <c r="AL193" s="186">
        <f t="shared" si="100"/>
        <v>0</v>
      </c>
      <c r="AM193" s="186">
        <f t="shared" si="100"/>
        <v>0</v>
      </c>
      <c r="AN193" s="186">
        <f t="shared" si="100"/>
        <v>0</v>
      </c>
      <c r="AO193" s="186">
        <f t="shared" si="100"/>
        <v>0</v>
      </c>
      <c r="AP193" s="186">
        <f t="shared" si="100"/>
        <v>0</v>
      </c>
      <c r="AQ193" s="186">
        <f t="shared" si="100"/>
        <v>0</v>
      </c>
      <c r="AR193" s="74">
        <f t="shared" si="105"/>
        <v>0</v>
      </c>
      <c r="AS193" s="74">
        <f t="shared" si="102"/>
        <v>0</v>
      </c>
      <c r="AT193" s="181" t="s">
        <v>35</v>
      </c>
      <c r="AU193" s="186">
        <f t="shared" si="106"/>
        <v>0</v>
      </c>
      <c r="AV193" s="186">
        <f t="shared" si="103"/>
        <v>0</v>
      </c>
      <c r="AW193" s="186">
        <f t="shared" si="103"/>
        <v>0</v>
      </c>
      <c r="AX193" s="186">
        <f t="shared" si="103"/>
        <v>0</v>
      </c>
      <c r="AY193" s="186">
        <f t="shared" si="103"/>
        <v>0</v>
      </c>
      <c r="AZ193" s="186">
        <f t="shared" si="103"/>
        <v>0</v>
      </c>
      <c r="BA193" s="186">
        <f t="shared" si="103"/>
        <v>0</v>
      </c>
      <c r="BB193" s="74">
        <f t="shared" si="104"/>
        <v>0</v>
      </c>
    </row>
    <row r="194" spans="1:54" x14ac:dyDescent="0.25">
      <c r="A194" s="181" t="s">
        <v>36</v>
      </c>
      <c r="B194" s="205"/>
      <c r="C194" s="80">
        <v>0</v>
      </c>
      <c r="D194" s="80">
        <v>0</v>
      </c>
      <c r="E194" s="80">
        <v>0</v>
      </c>
      <c r="F194" s="80">
        <v>0</v>
      </c>
      <c r="G194" s="80">
        <v>0</v>
      </c>
      <c r="H194" s="80">
        <v>0</v>
      </c>
      <c r="I194" s="80">
        <v>0</v>
      </c>
      <c r="J194" s="81">
        <f t="shared" si="97"/>
        <v>0</v>
      </c>
      <c r="K194" s="181" t="s">
        <v>36</v>
      </c>
      <c r="L194" s="186">
        <f t="shared" si="98"/>
        <v>0</v>
      </c>
      <c r="M194" s="186">
        <f t="shared" si="98"/>
        <v>0</v>
      </c>
      <c r="N194" s="186">
        <f t="shared" si="98"/>
        <v>0</v>
      </c>
      <c r="O194" s="186">
        <f t="shared" si="98"/>
        <v>0</v>
      </c>
      <c r="P194" s="186">
        <f t="shared" si="98"/>
        <v>0</v>
      </c>
      <c r="Q194" s="186">
        <f t="shared" si="98"/>
        <v>0</v>
      </c>
      <c r="R194" s="186">
        <f t="shared" si="98"/>
        <v>0</v>
      </c>
      <c r="S194" s="74">
        <f>SUM(L194:R194)</f>
        <v>0</v>
      </c>
      <c r="T194" s="181" t="s">
        <v>36</v>
      </c>
      <c r="U194" s="80">
        <v>0</v>
      </c>
      <c r="V194" s="80">
        <v>0</v>
      </c>
      <c r="W194" s="80">
        <v>0</v>
      </c>
      <c r="X194" s="80">
        <v>0</v>
      </c>
      <c r="Y194" s="80">
        <v>0</v>
      </c>
      <c r="Z194" s="80">
        <v>0</v>
      </c>
      <c r="AA194" s="80">
        <v>0</v>
      </c>
      <c r="AB194" s="181" t="s">
        <v>36</v>
      </c>
      <c r="AC194" s="80">
        <v>0</v>
      </c>
      <c r="AD194" s="80">
        <v>0</v>
      </c>
      <c r="AE194" s="80">
        <v>0</v>
      </c>
      <c r="AF194" s="80">
        <v>0</v>
      </c>
      <c r="AG194" s="80">
        <v>0</v>
      </c>
      <c r="AH194" s="80">
        <v>0</v>
      </c>
      <c r="AI194" s="80">
        <v>0</v>
      </c>
      <c r="AJ194" s="181" t="s">
        <v>36</v>
      </c>
      <c r="AK194" s="186">
        <f t="shared" si="100"/>
        <v>0</v>
      </c>
      <c r="AL194" s="186">
        <f t="shared" si="100"/>
        <v>0</v>
      </c>
      <c r="AM194" s="186">
        <f t="shared" si="100"/>
        <v>0</v>
      </c>
      <c r="AN194" s="186">
        <f t="shared" si="100"/>
        <v>0</v>
      </c>
      <c r="AO194" s="186">
        <f t="shared" si="100"/>
        <v>0</v>
      </c>
      <c r="AP194" s="186">
        <f t="shared" si="100"/>
        <v>0</v>
      </c>
      <c r="AQ194" s="186">
        <f t="shared" si="100"/>
        <v>0</v>
      </c>
      <c r="AR194" s="74">
        <f t="shared" si="105"/>
        <v>0</v>
      </c>
      <c r="AS194" s="74">
        <f t="shared" si="102"/>
        <v>0</v>
      </c>
      <c r="AT194" s="181" t="s">
        <v>36</v>
      </c>
      <c r="AU194" s="186">
        <f t="shared" si="106"/>
        <v>0</v>
      </c>
      <c r="AV194" s="186">
        <f t="shared" si="106"/>
        <v>0</v>
      </c>
      <c r="AW194" s="186">
        <f t="shared" si="106"/>
        <v>0</v>
      </c>
      <c r="AX194" s="186">
        <f t="shared" si="106"/>
        <v>0</v>
      </c>
      <c r="AY194" s="186">
        <f t="shared" si="106"/>
        <v>0</v>
      </c>
      <c r="AZ194" s="186">
        <f t="shared" si="106"/>
        <v>0</v>
      </c>
      <c r="BA194" s="186">
        <f t="shared" si="106"/>
        <v>0</v>
      </c>
      <c r="BB194" s="74">
        <f t="shared" si="104"/>
        <v>0</v>
      </c>
    </row>
    <row r="195" spans="1:54" x14ac:dyDescent="0.25">
      <c r="A195" s="181" t="s">
        <v>37</v>
      </c>
      <c r="B195" s="205"/>
      <c r="C195" s="80">
        <v>0</v>
      </c>
      <c r="D195" s="80">
        <v>0</v>
      </c>
      <c r="E195" s="80">
        <v>0</v>
      </c>
      <c r="F195" s="80">
        <v>0</v>
      </c>
      <c r="G195" s="80">
        <v>0</v>
      </c>
      <c r="H195" s="80">
        <v>0</v>
      </c>
      <c r="I195" s="80">
        <v>0</v>
      </c>
      <c r="J195" s="81">
        <f t="shared" si="97"/>
        <v>0</v>
      </c>
      <c r="K195" s="181" t="s">
        <v>37</v>
      </c>
      <c r="L195" s="186">
        <f t="shared" si="98"/>
        <v>0</v>
      </c>
      <c r="M195" s="186">
        <f t="shared" si="98"/>
        <v>0</v>
      </c>
      <c r="N195" s="186">
        <f t="shared" si="98"/>
        <v>0</v>
      </c>
      <c r="O195" s="186">
        <f t="shared" si="98"/>
        <v>0</v>
      </c>
      <c r="P195" s="186">
        <f t="shared" si="98"/>
        <v>0</v>
      </c>
      <c r="Q195" s="186">
        <f t="shared" si="98"/>
        <v>0</v>
      </c>
      <c r="R195" s="186">
        <f t="shared" si="98"/>
        <v>0</v>
      </c>
      <c r="S195" s="74">
        <f>SUM(L195:R195)</f>
        <v>0</v>
      </c>
      <c r="T195" s="181" t="s">
        <v>37</v>
      </c>
      <c r="U195" s="80">
        <v>0</v>
      </c>
      <c r="V195" s="80">
        <v>0</v>
      </c>
      <c r="W195" s="80">
        <v>0</v>
      </c>
      <c r="X195" s="80">
        <v>0</v>
      </c>
      <c r="Y195" s="80">
        <v>0</v>
      </c>
      <c r="Z195" s="80">
        <v>0</v>
      </c>
      <c r="AA195" s="80">
        <v>0</v>
      </c>
      <c r="AB195" s="181" t="s">
        <v>37</v>
      </c>
      <c r="AC195" s="80">
        <v>0</v>
      </c>
      <c r="AD195" s="80">
        <v>0</v>
      </c>
      <c r="AE195" s="80">
        <v>0</v>
      </c>
      <c r="AF195" s="80">
        <v>0</v>
      </c>
      <c r="AG195" s="80">
        <v>0</v>
      </c>
      <c r="AH195" s="80">
        <v>0</v>
      </c>
      <c r="AI195" s="80">
        <v>0</v>
      </c>
      <c r="AJ195" s="181" t="s">
        <v>37</v>
      </c>
      <c r="AK195" s="186">
        <f t="shared" si="100"/>
        <v>0</v>
      </c>
      <c r="AL195" s="186">
        <f t="shared" si="100"/>
        <v>0</v>
      </c>
      <c r="AM195" s="186">
        <f t="shared" si="100"/>
        <v>0</v>
      </c>
      <c r="AN195" s="186">
        <f t="shared" si="100"/>
        <v>0</v>
      </c>
      <c r="AO195" s="186">
        <f t="shared" si="100"/>
        <v>0</v>
      </c>
      <c r="AP195" s="186">
        <f t="shared" si="100"/>
        <v>0</v>
      </c>
      <c r="AQ195" s="186">
        <f t="shared" si="100"/>
        <v>0</v>
      </c>
      <c r="AR195" s="74">
        <f t="shared" si="105"/>
        <v>0</v>
      </c>
      <c r="AS195" s="74">
        <f t="shared" si="102"/>
        <v>0</v>
      </c>
      <c r="AT195" s="181" t="s">
        <v>37</v>
      </c>
      <c r="AU195" s="186">
        <f t="shared" si="106"/>
        <v>0</v>
      </c>
      <c r="AV195" s="186">
        <f t="shared" si="106"/>
        <v>0</v>
      </c>
      <c r="AW195" s="186">
        <f t="shared" si="106"/>
        <v>0</v>
      </c>
      <c r="AX195" s="186">
        <f t="shared" si="106"/>
        <v>0</v>
      </c>
      <c r="AY195" s="186">
        <f t="shared" si="106"/>
        <v>0</v>
      </c>
      <c r="AZ195" s="186">
        <f t="shared" si="106"/>
        <v>0</v>
      </c>
      <c r="BA195" s="186">
        <f t="shared" si="106"/>
        <v>0</v>
      </c>
      <c r="BB195" s="74">
        <f t="shared" si="104"/>
        <v>0</v>
      </c>
    </row>
    <row r="196" spans="1:54" x14ac:dyDescent="0.25">
      <c r="A196" s="180"/>
      <c r="B196" s="69">
        <f>SUM(B178:B195)</f>
        <v>0</v>
      </c>
      <c r="C196" s="189"/>
      <c r="D196" s="189"/>
      <c r="E196" s="189"/>
      <c r="F196" s="189"/>
      <c r="G196" s="189"/>
      <c r="H196" s="189"/>
      <c r="I196" s="189"/>
      <c r="J196" s="189"/>
      <c r="K196" s="73" t="s">
        <v>38</v>
      </c>
      <c r="L196" s="74">
        <f t="shared" ref="L196" si="107">SUM(L178:L195)</f>
        <v>0</v>
      </c>
      <c r="M196" s="74">
        <f>SUM(M178:M195)</f>
        <v>0</v>
      </c>
      <c r="N196" s="74">
        <f t="shared" ref="N196:S196" si="108">SUM(N178:N195)</f>
        <v>0</v>
      </c>
      <c r="O196" s="74">
        <f t="shared" si="108"/>
        <v>0</v>
      </c>
      <c r="P196" s="74">
        <f t="shared" si="108"/>
        <v>0</v>
      </c>
      <c r="Q196" s="74">
        <f t="shared" si="108"/>
        <v>0</v>
      </c>
      <c r="R196" s="74">
        <f t="shared" si="108"/>
        <v>0</v>
      </c>
      <c r="S196" s="74">
        <f t="shared" si="108"/>
        <v>0</v>
      </c>
      <c r="T196" s="190"/>
      <c r="U196" s="189"/>
      <c r="V196" s="189"/>
      <c r="W196" s="189"/>
      <c r="X196" s="189"/>
      <c r="Y196" s="189"/>
      <c r="Z196" s="189"/>
      <c r="AA196" s="189"/>
      <c r="AB196" s="189"/>
      <c r="AC196" s="189"/>
      <c r="AD196" s="189"/>
      <c r="AE196" s="189"/>
      <c r="AF196" s="189"/>
      <c r="AG196" s="189"/>
      <c r="AH196" s="189"/>
      <c r="AI196" s="189"/>
      <c r="AJ196" s="73" t="s">
        <v>38</v>
      </c>
      <c r="AK196" s="74">
        <f t="shared" ref="AK196:AS196" si="109">SUM(AK178:AK195)</f>
        <v>0</v>
      </c>
      <c r="AL196" s="74">
        <f t="shared" si="109"/>
        <v>0</v>
      </c>
      <c r="AM196" s="74">
        <f t="shared" si="109"/>
        <v>0</v>
      </c>
      <c r="AN196" s="74">
        <f t="shared" si="109"/>
        <v>0</v>
      </c>
      <c r="AO196" s="74">
        <f t="shared" si="109"/>
        <v>0</v>
      </c>
      <c r="AP196" s="74">
        <f t="shared" si="109"/>
        <v>0</v>
      </c>
      <c r="AQ196" s="74">
        <f t="shared" si="109"/>
        <v>0</v>
      </c>
      <c r="AR196" s="74">
        <f t="shared" si="109"/>
        <v>0</v>
      </c>
      <c r="AS196" s="74">
        <f t="shared" si="109"/>
        <v>0</v>
      </c>
      <c r="AT196" s="73" t="s">
        <v>38</v>
      </c>
      <c r="AU196" s="74">
        <f t="shared" ref="AU196:BB196" si="110">SUM(AU178:AU195)</f>
        <v>0</v>
      </c>
      <c r="AV196" s="74">
        <f t="shared" si="110"/>
        <v>0</v>
      </c>
      <c r="AW196" s="74">
        <f t="shared" si="110"/>
        <v>0</v>
      </c>
      <c r="AX196" s="74">
        <f t="shared" si="110"/>
        <v>0</v>
      </c>
      <c r="AY196" s="74">
        <f t="shared" si="110"/>
        <v>0</v>
      </c>
      <c r="AZ196" s="74">
        <f t="shared" si="110"/>
        <v>0</v>
      </c>
      <c r="BA196" s="74">
        <f t="shared" si="110"/>
        <v>0</v>
      </c>
      <c r="BB196" s="74">
        <f t="shared" si="110"/>
        <v>0</v>
      </c>
    </row>
    <row r="197" spans="1:54" x14ac:dyDescent="0.25">
      <c r="A197" s="1" t="s">
        <v>39</v>
      </c>
    </row>
    <row r="198" spans="1:54" x14ac:dyDescent="0.25">
      <c r="A198" s="232" t="s">
        <v>0</v>
      </c>
      <c r="B198" s="232"/>
      <c r="C198" s="232" t="s">
        <v>156</v>
      </c>
      <c r="D198" s="232"/>
      <c r="E198" s="232"/>
      <c r="F198" s="232"/>
      <c r="G198" s="232"/>
      <c r="H198" s="232"/>
      <c r="I198" s="232"/>
      <c r="J198" s="78" t="s">
        <v>1</v>
      </c>
      <c r="K198" s="79">
        <v>2016</v>
      </c>
      <c r="L198" s="178"/>
      <c r="M198" s="178"/>
      <c r="N198" s="178"/>
      <c r="O198" s="178"/>
      <c r="P198" s="178"/>
      <c r="Q198" s="178"/>
      <c r="R198" s="178"/>
      <c r="S198" s="179"/>
      <c r="T198" s="180"/>
      <c r="U198" s="178"/>
      <c r="V198" s="178"/>
      <c r="W198" s="178"/>
      <c r="X198" s="178"/>
      <c r="Y198" s="178"/>
      <c r="Z198" s="178"/>
      <c r="AA198" s="178"/>
      <c r="AB198" s="178"/>
      <c r="AC198" s="178"/>
      <c r="AD198" s="178"/>
      <c r="AE198" s="178"/>
      <c r="AF198" s="178"/>
      <c r="AG198" s="178"/>
      <c r="AH198" s="178"/>
      <c r="AI198" s="178"/>
      <c r="AJ198" s="180"/>
      <c r="AK198" s="178"/>
      <c r="AL198" s="178"/>
      <c r="AM198" s="178"/>
      <c r="AN198" s="178"/>
      <c r="AO198" s="178"/>
      <c r="AP198" s="178"/>
      <c r="AQ198" s="178"/>
      <c r="AR198" s="178"/>
      <c r="AS198" s="178"/>
      <c r="AT198" s="180"/>
      <c r="AU198" s="180"/>
      <c r="AV198" s="180"/>
      <c r="AW198" s="180"/>
      <c r="AX198" s="180"/>
      <c r="AY198" s="180"/>
      <c r="AZ198" s="180"/>
      <c r="BA198" s="180"/>
      <c r="BB198" s="180"/>
    </row>
    <row r="199" spans="1:54" x14ac:dyDescent="0.25">
      <c r="A199" s="227" t="s">
        <v>39</v>
      </c>
      <c r="B199" s="228"/>
      <c r="C199" s="228"/>
      <c r="D199" s="228"/>
      <c r="E199" s="228"/>
      <c r="F199" s="228"/>
      <c r="G199" s="228"/>
      <c r="H199" s="228"/>
      <c r="I199" s="228"/>
      <c r="J199" s="231"/>
      <c r="K199" s="227" t="str">
        <f>A199</f>
        <v>OUTROS</v>
      </c>
      <c r="L199" s="233"/>
      <c r="M199" s="233"/>
      <c r="N199" s="233"/>
      <c r="O199" s="233"/>
      <c r="P199" s="233"/>
      <c r="Q199" s="233"/>
      <c r="R199" s="233"/>
      <c r="S199" s="234"/>
      <c r="T199" s="229" t="str">
        <f>K199</f>
        <v>OUTROS</v>
      </c>
      <c r="U199" s="230"/>
      <c r="V199" s="230"/>
      <c r="W199" s="230"/>
      <c r="X199" s="230"/>
      <c r="Y199" s="230"/>
      <c r="Z199" s="230"/>
      <c r="AA199" s="230"/>
      <c r="AB199" s="229" t="str">
        <f>T199</f>
        <v>OUTROS</v>
      </c>
      <c r="AC199" s="230"/>
      <c r="AD199" s="230"/>
      <c r="AE199" s="230"/>
      <c r="AF199" s="230"/>
      <c r="AG199" s="230"/>
      <c r="AH199" s="230"/>
      <c r="AI199" s="235"/>
      <c r="AJ199" s="229" t="str">
        <f>AB199</f>
        <v>OUTROS</v>
      </c>
      <c r="AK199" s="230"/>
      <c r="AL199" s="230"/>
      <c r="AM199" s="230"/>
      <c r="AN199" s="230"/>
      <c r="AO199" s="230"/>
      <c r="AP199" s="230"/>
      <c r="AQ199" s="230"/>
      <c r="AR199" s="230"/>
      <c r="AS199" s="230"/>
      <c r="AT199" s="229" t="str">
        <f>AJ199</f>
        <v>OUTROS</v>
      </c>
      <c r="AU199" s="230"/>
      <c r="AV199" s="230"/>
      <c r="AW199" s="230"/>
      <c r="AX199" s="230"/>
      <c r="AY199" s="230"/>
      <c r="AZ199" s="230"/>
      <c r="BA199" s="230"/>
      <c r="BB199" s="230"/>
    </row>
    <row r="200" spans="1:54" x14ac:dyDescent="0.25">
      <c r="A200" s="191" t="s">
        <v>2</v>
      </c>
      <c r="B200" s="60" t="s">
        <v>3</v>
      </c>
      <c r="C200" s="214" t="s">
        <v>4</v>
      </c>
      <c r="D200" s="215"/>
      <c r="E200" s="215"/>
      <c r="F200" s="215"/>
      <c r="G200" s="215"/>
      <c r="H200" s="215"/>
      <c r="I200" s="215"/>
      <c r="J200" s="216"/>
      <c r="K200" s="191" t="s">
        <v>2</v>
      </c>
      <c r="L200" s="214" t="s">
        <v>5</v>
      </c>
      <c r="M200" s="215"/>
      <c r="N200" s="215"/>
      <c r="O200" s="215"/>
      <c r="P200" s="215"/>
      <c r="Q200" s="215"/>
      <c r="R200" s="215"/>
      <c r="S200" s="216"/>
      <c r="T200" s="191" t="s">
        <v>2</v>
      </c>
      <c r="U200" s="214" t="s">
        <v>6</v>
      </c>
      <c r="V200" s="215"/>
      <c r="W200" s="215"/>
      <c r="X200" s="215"/>
      <c r="Y200" s="215"/>
      <c r="Z200" s="215"/>
      <c r="AA200" s="216"/>
      <c r="AB200" s="191" t="s">
        <v>2</v>
      </c>
      <c r="AC200" s="214" t="s">
        <v>7</v>
      </c>
      <c r="AD200" s="215"/>
      <c r="AE200" s="215"/>
      <c r="AF200" s="215"/>
      <c r="AG200" s="215"/>
      <c r="AH200" s="215"/>
      <c r="AI200" s="216"/>
      <c r="AJ200" s="191" t="s">
        <v>2</v>
      </c>
      <c r="AK200" s="214" t="s">
        <v>8</v>
      </c>
      <c r="AL200" s="215"/>
      <c r="AM200" s="215"/>
      <c r="AN200" s="215"/>
      <c r="AO200" s="215"/>
      <c r="AP200" s="215"/>
      <c r="AQ200" s="215"/>
      <c r="AR200" s="216"/>
      <c r="AS200" s="75" t="s">
        <v>9</v>
      </c>
      <c r="AT200" s="191" t="s">
        <v>2</v>
      </c>
      <c r="AU200" s="214" t="s">
        <v>10</v>
      </c>
      <c r="AV200" s="215"/>
      <c r="AW200" s="215"/>
      <c r="AX200" s="215"/>
      <c r="AY200" s="215"/>
      <c r="AZ200" s="215"/>
      <c r="BA200" s="215"/>
      <c r="BB200" s="216"/>
    </row>
    <row r="201" spans="1:54" x14ac:dyDescent="0.25">
      <c r="A201" s="181"/>
      <c r="B201" s="182" t="s">
        <v>11</v>
      </c>
      <c r="C201" s="183" t="s">
        <v>12</v>
      </c>
      <c r="D201" s="183" t="s">
        <v>13</v>
      </c>
      <c r="E201" s="183" t="s">
        <v>14</v>
      </c>
      <c r="F201" s="183" t="s">
        <v>15</v>
      </c>
      <c r="G201" s="184" t="s">
        <v>16</v>
      </c>
      <c r="H201" s="183" t="s">
        <v>17</v>
      </c>
      <c r="I201" s="183" t="s">
        <v>18</v>
      </c>
      <c r="J201" s="185" t="s">
        <v>19</v>
      </c>
      <c r="K201" s="181"/>
      <c r="L201" s="183" t="s">
        <v>12</v>
      </c>
      <c r="M201" s="183" t="s">
        <v>13</v>
      </c>
      <c r="N201" s="183" t="s">
        <v>14</v>
      </c>
      <c r="O201" s="183" t="s">
        <v>15</v>
      </c>
      <c r="P201" s="184" t="s">
        <v>16</v>
      </c>
      <c r="Q201" s="183" t="s">
        <v>17</v>
      </c>
      <c r="R201" s="183" t="s">
        <v>18</v>
      </c>
      <c r="S201" s="182" t="s">
        <v>19</v>
      </c>
      <c r="T201" s="181"/>
      <c r="U201" s="183" t="s">
        <v>12</v>
      </c>
      <c r="V201" s="183" t="s">
        <v>13</v>
      </c>
      <c r="W201" s="183" t="s">
        <v>14</v>
      </c>
      <c r="X201" s="183" t="s">
        <v>15</v>
      </c>
      <c r="Y201" s="184" t="s">
        <v>16</v>
      </c>
      <c r="Z201" s="183" t="s">
        <v>17</v>
      </c>
      <c r="AA201" s="183" t="s">
        <v>18</v>
      </c>
      <c r="AB201" s="181"/>
      <c r="AC201" s="183" t="s">
        <v>12</v>
      </c>
      <c r="AD201" s="183" t="s">
        <v>13</v>
      </c>
      <c r="AE201" s="183" t="s">
        <v>14</v>
      </c>
      <c r="AF201" s="183" t="s">
        <v>15</v>
      </c>
      <c r="AG201" s="184" t="s">
        <v>16</v>
      </c>
      <c r="AH201" s="183" t="s">
        <v>17</v>
      </c>
      <c r="AI201" s="185" t="s">
        <v>18</v>
      </c>
      <c r="AJ201" s="181"/>
      <c r="AK201" s="183" t="s">
        <v>12</v>
      </c>
      <c r="AL201" s="183" t="s">
        <v>13</v>
      </c>
      <c r="AM201" s="183" t="s">
        <v>14</v>
      </c>
      <c r="AN201" s="183" t="s">
        <v>15</v>
      </c>
      <c r="AO201" s="184" t="s">
        <v>16</v>
      </c>
      <c r="AP201" s="183" t="s">
        <v>17</v>
      </c>
      <c r="AQ201" s="183" t="s">
        <v>18</v>
      </c>
      <c r="AR201" s="76" t="s">
        <v>19</v>
      </c>
      <c r="AS201" s="76" t="s">
        <v>11</v>
      </c>
      <c r="AT201" s="181"/>
      <c r="AU201" s="183" t="s">
        <v>12</v>
      </c>
      <c r="AV201" s="183" t="s">
        <v>13</v>
      </c>
      <c r="AW201" s="183" t="s">
        <v>14</v>
      </c>
      <c r="AX201" s="183" t="s">
        <v>15</v>
      </c>
      <c r="AY201" s="184" t="s">
        <v>16</v>
      </c>
      <c r="AZ201" s="183" t="s">
        <v>17</v>
      </c>
      <c r="BA201" s="183" t="s">
        <v>18</v>
      </c>
      <c r="BB201" s="76" t="s">
        <v>19</v>
      </c>
    </row>
    <row r="202" spans="1:54" x14ac:dyDescent="0.25">
      <c r="A202" s="181" t="s">
        <v>20</v>
      </c>
      <c r="B202" s="205"/>
      <c r="C202" s="80">
        <v>0</v>
      </c>
      <c r="D202" s="80">
        <v>0.66880000000000006</v>
      </c>
      <c r="E202" s="80">
        <v>0.33120000000000005</v>
      </c>
      <c r="F202" s="80">
        <v>0</v>
      </c>
      <c r="G202" s="80">
        <v>0</v>
      </c>
      <c r="H202" s="80">
        <v>0</v>
      </c>
      <c r="I202" s="80">
        <v>0</v>
      </c>
      <c r="J202" s="81">
        <f t="shared" ref="J202:J219" si="111">SUM(C202:I202)</f>
        <v>1</v>
      </c>
      <c r="K202" s="181" t="s">
        <v>20</v>
      </c>
      <c r="L202" s="186">
        <f t="shared" ref="L202:R219" si="112">C202*$B202</f>
        <v>0</v>
      </c>
      <c r="M202" s="186">
        <f t="shared" si="112"/>
        <v>0</v>
      </c>
      <c r="N202" s="186">
        <f t="shared" si="112"/>
        <v>0</v>
      </c>
      <c r="O202" s="186">
        <f t="shared" si="112"/>
        <v>0</v>
      </c>
      <c r="P202" s="186">
        <f t="shared" si="112"/>
        <v>0</v>
      </c>
      <c r="Q202" s="186">
        <f t="shared" si="112"/>
        <v>0</v>
      </c>
      <c r="R202" s="186">
        <f t="shared" si="112"/>
        <v>0</v>
      </c>
      <c r="S202" s="74">
        <f t="shared" ref="S202:S215" si="113">SUM(L202:R202)</f>
        <v>0</v>
      </c>
      <c r="T202" s="181" t="s">
        <v>20</v>
      </c>
      <c r="U202" s="80">
        <v>0.33800000000000002</v>
      </c>
      <c r="V202" s="80">
        <v>0.88</v>
      </c>
      <c r="W202" s="80">
        <v>0.52</v>
      </c>
      <c r="X202" s="80">
        <v>0.71</v>
      </c>
      <c r="Y202" s="80">
        <v>0</v>
      </c>
      <c r="Z202" s="80">
        <v>0</v>
      </c>
      <c r="AA202" s="80">
        <v>0</v>
      </c>
      <c r="AB202" s="181" t="s">
        <v>20</v>
      </c>
      <c r="AC202" s="80">
        <v>0.45</v>
      </c>
      <c r="AD202" s="80">
        <v>0.93500000000000005</v>
      </c>
      <c r="AE202" s="80">
        <v>0.55000000000000004</v>
      </c>
      <c r="AF202" s="80">
        <v>0.92</v>
      </c>
      <c r="AG202" s="80">
        <v>0</v>
      </c>
      <c r="AH202" s="80">
        <v>0</v>
      </c>
      <c r="AI202" s="80">
        <v>0</v>
      </c>
      <c r="AJ202" s="181" t="s">
        <v>20</v>
      </c>
      <c r="AK202" s="186">
        <f t="shared" ref="AK202:AQ219" si="114">IFERROR(U202*L202,0)</f>
        <v>0</v>
      </c>
      <c r="AL202" s="186">
        <f t="shared" si="114"/>
        <v>0</v>
      </c>
      <c r="AM202" s="186">
        <f t="shared" si="114"/>
        <v>0</v>
      </c>
      <c r="AN202" s="186">
        <f t="shared" si="114"/>
        <v>0</v>
      </c>
      <c r="AO202" s="186">
        <f t="shared" si="114"/>
        <v>0</v>
      </c>
      <c r="AP202" s="186">
        <f t="shared" si="114"/>
        <v>0</v>
      </c>
      <c r="AQ202" s="186">
        <f t="shared" si="114"/>
        <v>0</v>
      </c>
      <c r="AR202" s="74">
        <f t="shared" ref="AR202" si="115">SUM(AK202:AQ202)</f>
        <v>0</v>
      </c>
      <c r="AS202" s="74">
        <f t="shared" ref="AS202:AS219" si="116">S202-AR202</f>
        <v>0</v>
      </c>
      <c r="AT202" s="181" t="s">
        <v>20</v>
      </c>
      <c r="AU202" s="186">
        <f t="shared" ref="AU202:BA217" si="117">IFERROR(L202*(1-U202/(AC202)),0)</f>
        <v>0</v>
      </c>
      <c r="AV202" s="186">
        <f t="shared" si="117"/>
        <v>0</v>
      </c>
      <c r="AW202" s="186">
        <f t="shared" si="117"/>
        <v>0</v>
      </c>
      <c r="AX202" s="186">
        <f t="shared" si="117"/>
        <v>0</v>
      </c>
      <c r="AY202" s="186">
        <f t="shared" si="117"/>
        <v>0</v>
      </c>
      <c r="AZ202" s="186">
        <f t="shared" si="117"/>
        <v>0</v>
      </c>
      <c r="BA202" s="186">
        <f t="shared" si="117"/>
        <v>0</v>
      </c>
      <c r="BB202" s="74">
        <f t="shared" ref="BB202:BB219" si="118">SUM(AU202:BA202)</f>
        <v>0</v>
      </c>
    </row>
    <row r="203" spans="1:54" x14ac:dyDescent="0.25">
      <c r="A203" s="181" t="s">
        <v>21</v>
      </c>
      <c r="B203" s="205"/>
      <c r="C203" s="80">
        <v>0</v>
      </c>
      <c r="D203" s="80">
        <v>0.74240000000000006</v>
      </c>
      <c r="E203" s="80">
        <v>0.2576</v>
      </c>
      <c r="F203" s="80">
        <v>0</v>
      </c>
      <c r="G203" s="80">
        <v>0</v>
      </c>
      <c r="H203" s="80">
        <v>0</v>
      </c>
      <c r="I203" s="80">
        <v>0</v>
      </c>
      <c r="J203" s="81">
        <f t="shared" si="111"/>
        <v>1</v>
      </c>
      <c r="K203" s="181" t="s">
        <v>21</v>
      </c>
      <c r="L203" s="186">
        <f t="shared" si="112"/>
        <v>0</v>
      </c>
      <c r="M203" s="186">
        <f t="shared" si="112"/>
        <v>0</v>
      </c>
      <c r="N203" s="186">
        <f t="shared" si="112"/>
        <v>0</v>
      </c>
      <c r="O203" s="186">
        <f t="shared" si="112"/>
        <v>0</v>
      </c>
      <c r="P203" s="186">
        <f t="shared" si="112"/>
        <v>0</v>
      </c>
      <c r="Q203" s="186">
        <f t="shared" si="112"/>
        <v>0</v>
      </c>
      <c r="R203" s="186">
        <f t="shared" si="112"/>
        <v>0</v>
      </c>
      <c r="S203" s="74">
        <f t="shared" si="113"/>
        <v>0</v>
      </c>
      <c r="T203" s="181" t="s">
        <v>21</v>
      </c>
      <c r="U203" s="80">
        <v>0</v>
      </c>
      <c r="V203" s="80">
        <v>0.77</v>
      </c>
      <c r="W203" s="80">
        <v>0.52</v>
      </c>
      <c r="X203" s="80">
        <v>0</v>
      </c>
      <c r="Y203" s="80">
        <v>0</v>
      </c>
      <c r="Z203" s="80">
        <v>0</v>
      </c>
      <c r="AA203" s="80">
        <v>0</v>
      </c>
      <c r="AB203" s="181" t="s">
        <v>21</v>
      </c>
      <c r="AC203" s="80">
        <v>0</v>
      </c>
      <c r="AD203" s="80">
        <v>0.90300000000000002</v>
      </c>
      <c r="AE203" s="80">
        <v>0.55000000000000004</v>
      </c>
      <c r="AF203" s="80">
        <v>0</v>
      </c>
      <c r="AG203" s="80">
        <v>0</v>
      </c>
      <c r="AH203" s="80">
        <v>0</v>
      </c>
      <c r="AI203" s="80">
        <v>0</v>
      </c>
      <c r="AJ203" s="181" t="s">
        <v>21</v>
      </c>
      <c r="AK203" s="186">
        <f t="shared" si="114"/>
        <v>0</v>
      </c>
      <c r="AL203" s="186">
        <f t="shared" si="114"/>
        <v>0</v>
      </c>
      <c r="AM203" s="186">
        <f t="shared" si="114"/>
        <v>0</v>
      </c>
      <c r="AN203" s="186">
        <f t="shared" si="114"/>
        <v>0</v>
      </c>
      <c r="AO203" s="186">
        <f t="shared" si="114"/>
        <v>0</v>
      </c>
      <c r="AP203" s="186">
        <f t="shared" si="114"/>
        <v>0</v>
      </c>
      <c r="AQ203" s="186">
        <f t="shared" si="114"/>
        <v>0</v>
      </c>
      <c r="AR203" s="74">
        <f t="shared" ref="AR203:AR219" si="119">SUM(AK203:AQ203)</f>
        <v>0</v>
      </c>
      <c r="AS203" s="74">
        <f t="shared" si="116"/>
        <v>0</v>
      </c>
      <c r="AT203" s="181" t="s">
        <v>21</v>
      </c>
      <c r="AU203" s="186">
        <f t="shared" si="117"/>
        <v>0</v>
      </c>
      <c r="AV203" s="186">
        <f t="shared" si="117"/>
        <v>0</v>
      </c>
      <c r="AW203" s="186">
        <f t="shared" si="117"/>
        <v>0</v>
      </c>
      <c r="AX203" s="186">
        <f t="shared" si="117"/>
        <v>0</v>
      </c>
      <c r="AY203" s="186">
        <f t="shared" si="117"/>
        <v>0</v>
      </c>
      <c r="AZ203" s="186">
        <f t="shared" si="117"/>
        <v>0</v>
      </c>
      <c r="BA203" s="186">
        <f t="shared" si="117"/>
        <v>0</v>
      </c>
      <c r="BB203" s="74">
        <f t="shared" si="118"/>
        <v>0</v>
      </c>
    </row>
    <row r="204" spans="1:54" x14ac:dyDescent="0.25">
      <c r="A204" s="181" t="s">
        <v>22</v>
      </c>
      <c r="B204" s="205"/>
      <c r="C204" s="80">
        <v>0</v>
      </c>
      <c r="D204" s="80">
        <v>0</v>
      </c>
      <c r="E204" s="80">
        <v>1</v>
      </c>
      <c r="F204" s="80">
        <v>0</v>
      </c>
      <c r="G204" s="80">
        <v>0</v>
      </c>
      <c r="H204" s="80">
        <v>0</v>
      </c>
      <c r="I204" s="80">
        <v>0</v>
      </c>
      <c r="J204" s="81">
        <f t="shared" si="111"/>
        <v>1</v>
      </c>
      <c r="K204" s="181" t="s">
        <v>22</v>
      </c>
      <c r="L204" s="186">
        <f t="shared" si="112"/>
        <v>0</v>
      </c>
      <c r="M204" s="186">
        <f t="shared" si="112"/>
        <v>0</v>
      </c>
      <c r="N204" s="186">
        <f t="shared" si="112"/>
        <v>0</v>
      </c>
      <c r="O204" s="186">
        <f t="shared" si="112"/>
        <v>0</v>
      </c>
      <c r="P204" s="186">
        <f t="shared" si="112"/>
        <v>0</v>
      </c>
      <c r="Q204" s="186">
        <f t="shared" si="112"/>
        <v>0</v>
      </c>
      <c r="R204" s="186">
        <f t="shared" si="112"/>
        <v>0</v>
      </c>
      <c r="S204" s="74">
        <f t="shared" si="113"/>
        <v>0</v>
      </c>
      <c r="T204" s="181" t="s">
        <v>22</v>
      </c>
      <c r="U204" s="80">
        <v>0</v>
      </c>
      <c r="V204" s="80">
        <v>0</v>
      </c>
      <c r="W204" s="80">
        <v>0</v>
      </c>
      <c r="X204" s="80">
        <v>0</v>
      </c>
      <c r="Y204" s="80">
        <v>0</v>
      </c>
      <c r="Z204" s="80">
        <v>0</v>
      </c>
      <c r="AA204" s="80">
        <v>0</v>
      </c>
      <c r="AB204" s="181" t="s">
        <v>22</v>
      </c>
      <c r="AC204" s="80">
        <v>0</v>
      </c>
      <c r="AD204" s="80">
        <v>0</v>
      </c>
      <c r="AE204" s="80">
        <v>0</v>
      </c>
      <c r="AF204" s="80">
        <v>0</v>
      </c>
      <c r="AG204" s="80">
        <v>0</v>
      </c>
      <c r="AH204" s="80">
        <v>0</v>
      </c>
      <c r="AI204" s="80">
        <v>0</v>
      </c>
      <c r="AJ204" s="181" t="s">
        <v>22</v>
      </c>
      <c r="AK204" s="186">
        <f t="shared" si="114"/>
        <v>0</v>
      </c>
      <c r="AL204" s="186">
        <f t="shared" si="114"/>
        <v>0</v>
      </c>
      <c r="AM204" s="186">
        <f t="shared" si="114"/>
        <v>0</v>
      </c>
      <c r="AN204" s="186">
        <f t="shared" si="114"/>
        <v>0</v>
      </c>
      <c r="AO204" s="186">
        <f t="shared" si="114"/>
        <v>0</v>
      </c>
      <c r="AP204" s="186">
        <f t="shared" si="114"/>
        <v>0</v>
      </c>
      <c r="AQ204" s="186">
        <f t="shared" si="114"/>
        <v>0</v>
      </c>
      <c r="AR204" s="74">
        <f t="shared" si="119"/>
        <v>0</v>
      </c>
      <c r="AS204" s="74">
        <f t="shared" si="116"/>
        <v>0</v>
      </c>
      <c r="AT204" s="181" t="s">
        <v>22</v>
      </c>
      <c r="AU204" s="186">
        <f t="shared" si="117"/>
        <v>0</v>
      </c>
      <c r="AV204" s="186">
        <f t="shared" si="117"/>
        <v>0</v>
      </c>
      <c r="AW204" s="186">
        <f t="shared" si="117"/>
        <v>0</v>
      </c>
      <c r="AX204" s="186">
        <f t="shared" si="117"/>
        <v>0</v>
      </c>
      <c r="AY204" s="186">
        <f t="shared" si="117"/>
        <v>0</v>
      </c>
      <c r="AZ204" s="186">
        <f t="shared" si="117"/>
        <v>0</v>
      </c>
      <c r="BA204" s="186">
        <f t="shared" si="117"/>
        <v>0</v>
      </c>
      <c r="BB204" s="74">
        <f t="shared" si="118"/>
        <v>0</v>
      </c>
    </row>
    <row r="205" spans="1:54" x14ac:dyDescent="0.25">
      <c r="A205" s="181" t="s">
        <v>23</v>
      </c>
      <c r="B205" s="205"/>
      <c r="C205" s="80">
        <v>0</v>
      </c>
      <c r="D205" s="80">
        <v>0.54459999999999997</v>
      </c>
      <c r="E205" s="80">
        <v>0.45539999999999997</v>
      </c>
      <c r="F205" s="80">
        <v>0</v>
      </c>
      <c r="G205" s="80">
        <v>0</v>
      </c>
      <c r="H205" s="80">
        <v>0</v>
      </c>
      <c r="I205" s="80">
        <v>0</v>
      </c>
      <c r="J205" s="81">
        <f t="shared" si="111"/>
        <v>1</v>
      </c>
      <c r="K205" s="181" t="s">
        <v>23</v>
      </c>
      <c r="L205" s="186">
        <f t="shared" si="112"/>
        <v>0</v>
      </c>
      <c r="M205" s="186">
        <f t="shared" si="112"/>
        <v>0</v>
      </c>
      <c r="N205" s="186">
        <f t="shared" si="112"/>
        <v>0</v>
      </c>
      <c r="O205" s="186">
        <f t="shared" si="112"/>
        <v>0</v>
      </c>
      <c r="P205" s="186">
        <f t="shared" si="112"/>
        <v>0</v>
      </c>
      <c r="Q205" s="186">
        <f t="shared" si="112"/>
        <v>0</v>
      </c>
      <c r="R205" s="186">
        <f t="shared" si="112"/>
        <v>0</v>
      </c>
      <c r="S205" s="74">
        <f t="shared" si="113"/>
        <v>0</v>
      </c>
      <c r="T205" s="181" t="s">
        <v>23</v>
      </c>
      <c r="U205" s="80">
        <v>0</v>
      </c>
      <c r="V205" s="80">
        <v>0.77</v>
      </c>
      <c r="W205" s="80">
        <v>0.52</v>
      </c>
      <c r="X205" s="80">
        <v>0</v>
      </c>
      <c r="Y205" s="80">
        <v>0</v>
      </c>
      <c r="Z205" s="80">
        <v>0</v>
      </c>
      <c r="AA205" s="80">
        <v>0</v>
      </c>
      <c r="AB205" s="181" t="s">
        <v>23</v>
      </c>
      <c r="AC205" s="80">
        <v>0</v>
      </c>
      <c r="AD205" s="80">
        <v>0.90300000000000002</v>
      </c>
      <c r="AE205" s="80">
        <v>0.55000000000000004</v>
      </c>
      <c r="AF205" s="80">
        <v>0</v>
      </c>
      <c r="AG205" s="80">
        <v>0</v>
      </c>
      <c r="AH205" s="80">
        <v>0</v>
      </c>
      <c r="AI205" s="80">
        <v>0</v>
      </c>
      <c r="AJ205" s="181" t="s">
        <v>23</v>
      </c>
      <c r="AK205" s="186">
        <f t="shared" si="114"/>
        <v>0</v>
      </c>
      <c r="AL205" s="186">
        <f t="shared" si="114"/>
        <v>0</v>
      </c>
      <c r="AM205" s="186">
        <f t="shared" si="114"/>
        <v>0</v>
      </c>
      <c r="AN205" s="186">
        <f t="shared" si="114"/>
        <v>0</v>
      </c>
      <c r="AO205" s="186">
        <f t="shared" si="114"/>
        <v>0</v>
      </c>
      <c r="AP205" s="186">
        <f t="shared" si="114"/>
        <v>0</v>
      </c>
      <c r="AQ205" s="186">
        <f t="shared" si="114"/>
        <v>0</v>
      </c>
      <c r="AR205" s="74">
        <f t="shared" si="119"/>
        <v>0</v>
      </c>
      <c r="AS205" s="74">
        <f t="shared" si="116"/>
        <v>0</v>
      </c>
      <c r="AT205" s="181" t="s">
        <v>23</v>
      </c>
      <c r="AU205" s="186">
        <f t="shared" si="117"/>
        <v>0</v>
      </c>
      <c r="AV205" s="186">
        <f t="shared" si="117"/>
        <v>0</v>
      </c>
      <c r="AW205" s="186">
        <f t="shared" si="117"/>
        <v>0</v>
      </c>
      <c r="AX205" s="186">
        <f t="shared" si="117"/>
        <v>0</v>
      </c>
      <c r="AY205" s="186">
        <f t="shared" si="117"/>
        <v>0</v>
      </c>
      <c r="AZ205" s="186">
        <f t="shared" si="117"/>
        <v>0</v>
      </c>
      <c r="BA205" s="186">
        <f t="shared" si="117"/>
        <v>0</v>
      </c>
      <c r="BB205" s="74">
        <f t="shared" si="118"/>
        <v>0</v>
      </c>
    </row>
    <row r="206" spans="1:54" x14ac:dyDescent="0.25">
      <c r="A206" s="187" t="s">
        <v>24</v>
      </c>
      <c r="B206" s="205"/>
      <c r="C206" s="80">
        <v>0</v>
      </c>
      <c r="D206" s="80">
        <v>0.95899999999999996</v>
      </c>
      <c r="E206" s="80">
        <v>4.1000000000000002E-2</v>
      </c>
      <c r="F206" s="80">
        <v>0</v>
      </c>
      <c r="G206" s="80">
        <v>0</v>
      </c>
      <c r="H206" s="80">
        <v>0</v>
      </c>
      <c r="I206" s="80">
        <v>0</v>
      </c>
      <c r="J206" s="81">
        <f t="shared" si="111"/>
        <v>1</v>
      </c>
      <c r="K206" s="187" t="s">
        <v>24</v>
      </c>
      <c r="L206" s="186">
        <f t="shared" si="112"/>
        <v>0</v>
      </c>
      <c r="M206" s="186">
        <f t="shared" si="112"/>
        <v>0</v>
      </c>
      <c r="N206" s="186">
        <f t="shared" si="112"/>
        <v>0</v>
      </c>
      <c r="O206" s="186">
        <f t="shared" si="112"/>
        <v>0</v>
      </c>
      <c r="P206" s="186">
        <f t="shared" si="112"/>
        <v>0</v>
      </c>
      <c r="Q206" s="186">
        <f t="shared" si="112"/>
        <v>0</v>
      </c>
      <c r="R206" s="186">
        <f t="shared" si="112"/>
        <v>0</v>
      </c>
      <c r="S206" s="74">
        <f t="shared" si="113"/>
        <v>0</v>
      </c>
      <c r="T206" s="187" t="s">
        <v>24</v>
      </c>
      <c r="U206" s="80">
        <v>0</v>
      </c>
      <c r="V206" s="80">
        <v>0.77</v>
      </c>
      <c r="W206" s="80">
        <v>0.52</v>
      </c>
      <c r="X206" s="80">
        <v>0</v>
      </c>
      <c r="Y206" s="80">
        <v>0</v>
      </c>
      <c r="Z206" s="80">
        <v>0</v>
      </c>
      <c r="AA206" s="80">
        <v>0</v>
      </c>
      <c r="AB206" s="187" t="s">
        <v>24</v>
      </c>
      <c r="AC206" s="80">
        <v>0</v>
      </c>
      <c r="AD206" s="80">
        <v>0.90300000000000002</v>
      </c>
      <c r="AE206" s="80">
        <v>0.55000000000000004</v>
      </c>
      <c r="AF206" s="80">
        <v>0</v>
      </c>
      <c r="AG206" s="80">
        <v>0</v>
      </c>
      <c r="AH206" s="80">
        <v>0</v>
      </c>
      <c r="AI206" s="80">
        <v>0</v>
      </c>
      <c r="AJ206" s="187" t="s">
        <v>24</v>
      </c>
      <c r="AK206" s="186">
        <f t="shared" si="114"/>
        <v>0</v>
      </c>
      <c r="AL206" s="186">
        <f t="shared" si="114"/>
        <v>0</v>
      </c>
      <c r="AM206" s="186">
        <f t="shared" si="114"/>
        <v>0</v>
      </c>
      <c r="AN206" s="186">
        <f t="shared" si="114"/>
        <v>0</v>
      </c>
      <c r="AO206" s="186">
        <f t="shared" si="114"/>
        <v>0</v>
      </c>
      <c r="AP206" s="186">
        <f t="shared" si="114"/>
        <v>0</v>
      </c>
      <c r="AQ206" s="186">
        <f t="shared" si="114"/>
        <v>0</v>
      </c>
      <c r="AR206" s="74">
        <f t="shared" si="119"/>
        <v>0</v>
      </c>
      <c r="AS206" s="74">
        <f t="shared" si="116"/>
        <v>0</v>
      </c>
      <c r="AT206" s="187" t="s">
        <v>24</v>
      </c>
      <c r="AU206" s="186">
        <f t="shared" si="117"/>
        <v>0</v>
      </c>
      <c r="AV206" s="186">
        <f t="shared" si="117"/>
        <v>0</v>
      </c>
      <c r="AW206" s="186">
        <f t="shared" si="117"/>
        <v>0</v>
      </c>
      <c r="AX206" s="186">
        <f t="shared" si="117"/>
        <v>0</v>
      </c>
      <c r="AY206" s="186">
        <f t="shared" si="117"/>
        <v>0</v>
      </c>
      <c r="AZ206" s="186">
        <f t="shared" si="117"/>
        <v>0</v>
      </c>
      <c r="BA206" s="186">
        <f t="shared" si="117"/>
        <v>0</v>
      </c>
      <c r="BB206" s="74">
        <f t="shared" si="118"/>
        <v>0</v>
      </c>
    </row>
    <row r="207" spans="1:54" x14ac:dyDescent="0.25">
      <c r="A207" s="188" t="s">
        <v>25</v>
      </c>
      <c r="B207" s="205"/>
      <c r="C207" s="80">
        <v>0</v>
      </c>
      <c r="D207" s="80">
        <v>0.5</v>
      </c>
      <c r="E207" s="80">
        <v>0.5</v>
      </c>
      <c r="F207" s="80">
        <v>0</v>
      </c>
      <c r="G207" s="80">
        <v>0</v>
      </c>
      <c r="H207" s="80">
        <v>0</v>
      </c>
      <c r="I207" s="80">
        <v>0</v>
      </c>
      <c r="J207" s="81">
        <f t="shared" si="111"/>
        <v>1</v>
      </c>
      <c r="K207" s="188" t="s">
        <v>25</v>
      </c>
      <c r="L207" s="186">
        <f t="shared" si="112"/>
        <v>0</v>
      </c>
      <c r="M207" s="186">
        <f t="shared" si="112"/>
        <v>0</v>
      </c>
      <c r="N207" s="186">
        <f t="shared" si="112"/>
        <v>0</v>
      </c>
      <c r="O207" s="186">
        <f t="shared" si="112"/>
        <v>0</v>
      </c>
      <c r="P207" s="186">
        <f t="shared" si="112"/>
        <v>0</v>
      </c>
      <c r="Q207" s="186">
        <f t="shared" si="112"/>
        <v>0</v>
      </c>
      <c r="R207" s="186">
        <f t="shared" si="112"/>
        <v>0</v>
      </c>
      <c r="S207" s="74">
        <f t="shared" si="113"/>
        <v>0</v>
      </c>
      <c r="T207" s="188" t="s">
        <v>25</v>
      </c>
      <c r="U207" s="80">
        <v>0</v>
      </c>
      <c r="V207" s="80">
        <v>0.77</v>
      </c>
      <c r="W207" s="80">
        <v>0.52</v>
      </c>
      <c r="X207" s="80">
        <v>0</v>
      </c>
      <c r="Y207" s="80">
        <v>0</v>
      </c>
      <c r="Z207" s="80">
        <v>0</v>
      </c>
      <c r="AA207" s="80">
        <v>0</v>
      </c>
      <c r="AB207" s="188" t="s">
        <v>25</v>
      </c>
      <c r="AC207" s="80">
        <v>0</v>
      </c>
      <c r="AD207" s="80">
        <v>0.90300000000000002</v>
      </c>
      <c r="AE207" s="80">
        <v>0.55000000000000004</v>
      </c>
      <c r="AF207" s="80">
        <v>0</v>
      </c>
      <c r="AG207" s="80">
        <v>0</v>
      </c>
      <c r="AH207" s="80">
        <v>0</v>
      </c>
      <c r="AI207" s="80">
        <v>0</v>
      </c>
      <c r="AJ207" s="188" t="s">
        <v>25</v>
      </c>
      <c r="AK207" s="186">
        <f t="shared" si="114"/>
        <v>0</v>
      </c>
      <c r="AL207" s="186">
        <f t="shared" si="114"/>
        <v>0</v>
      </c>
      <c r="AM207" s="186">
        <f t="shared" si="114"/>
        <v>0</v>
      </c>
      <c r="AN207" s="186">
        <f t="shared" si="114"/>
        <v>0</v>
      </c>
      <c r="AO207" s="186">
        <f t="shared" si="114"/>
        <v>0</v>
      </c>
      <c r="AP207" s="186">
        <f t="shared" si="114"/>
        <v>0</v>
      </c>
      <c r="AQ207" s="186">
        <f t="shared" si="114"/>
        <v>0</v>
      </c>
      <c r="AR207" s="74">
        <f t="shared" si="119"/>
        <v>0</v>
      </c>
      <c r="AS207" s="74">
        <f t="shared" si="116"/>
        <v>0</v>
      </c>
      <c r="AT207" s="188" t="s">
        <v>25</v>
      </c>
      <c r="AU207" s="186">
        <f t="shared" si="117"/>
        <v>0</v>
      </c>
      <c r="AV207" s="186">
        <f t="shared" si="117"/>
        <v>0</v>
      </c>
      <c r="AW207" s="186">
        <f t="shared" si="117"/>
        <v>0</v>
      </c>
      <c r="AX207" s="186">
        <f t="shared" si="117"/>
        <v>0</v>
      </c>
      <c r="AY207" s="186">
        <f t="shared" si="117"/>
        <v>0</v>
      </c>
      <c r="AZ207" s="186">
        <f t="shared" si="117"/>
        <v>0</v>
      </c>
      <c r="BA207" s="186">
        <f t="shared" si="117"/>
        <v>0</v>
      </c>
      <c r="BB207" s="74">
        <f t="shared" si="118"/>
        <v>0</v>
      </c>
    </row>
    <row r="208" spans="1:54" x14ac:dyDescent="0.25">
      <c r="A208" s="181" t="s">
        <v>26</v>
      </c>
      <c r="B208" s="205"/>
      <c r="C208" s="80">
        <v>0.95169999999999999</v>
      </c>
      <c r="D208" s="80">
        <v>2.0299999999999999E-2</v>
      </c>
      <c r="E208" s="80">
        <v>2.7999999999999997E-2</v>
      </c>
      <c r="F208" s="80">
        <v>0</v>
      </c>
      <c r="G208" s="80">
        <v>0</v>
      </c>
      <c r="H208" s="80">
        <v>0</v>
      </c>
      <c r="I208" s="80">
        <v>0</v>
      </c>
      <c r="J208" s="81">
        <f t="shared" si="111"/>
        <v>1</v>
      </c>
      <c r="K208" s="181" t="s">
        <v>26</v>
      </c>
      <c r="L208" s="186">
        <f t="shared" si="112"/>
        <v>0</v>
      </c>
      <c r="M208" s="186">
        <f t="shared" si="112"/>
        <v>0</v>
      </c>
      <c r="N208" s="186">
        <f t="shared" si="112"/>
        <v>0</v>
      </c>
      <c r="O208" s="186">
        <f t="shared" si="112"/>
        <v>0</v>
      </c>
      <c r="P208" s="186">
        <f t="shared" si="112"/>
        <v>0</v>
      </c>
      <c r="Q208" s="186">
        <f t="shared" si="112"/>
        <v>0</v>
      </c>
      <c r="R208" s="186">
        <f t="shared" si="112"/>
        <v>0</v>
      </c>
      <c r="S208" s="74">
        <f t="shared" si="113"/>
        <v>0</v>
      </c>
      <c r="T208" s="181" t="s">
        <v>26</v>
      </c>
      <c r="U208" s="80">
        <v>0.437</v>
      </c>
      <c r="V208" s="80">
        <v>0.88</v>
      </c>
      <c r="W208" s="80">
        <v>0.52</v>
      </c>
      <c r="X208" s="80">
        <v>0.71</v>
      </c>
      <c r="Y208" s="80">
        <v>0</v>
      </c>
      <c r="Z208" s="80">
        <v>0</v>
      </c>
      <c r="AA208" s="80">
        <v>0</v>
      </c>
      <c r="AB208" s="181" t="s">
        <v>26</v>
      </c>
      <c r="AC208" s="80">
        <v>0.45</v>
      </c>
      <c r="AD208" s="80">
        <v>0.93500000000000005</v>
      </c>
      <c r="AE208" s="80">
        <v>0.55000000000000004</v>
      </c>
      <c r="AF208" s="80">
        <v>0.92</v>
      </c>
      <c r="AG208" s="80">
        <v>0</v>
      </c>
      <c r="AH208" s="80">
        <v>0</v>
      </c>
      <c r="AI208" s="80">
        <v>0</v>
      </c>
      <c r="AJ208" s="181" t="s">
        <v>26</v>
      </c>
      <c r="AK208" s="186">
        <f t="shared" si="114"/>
        <v>0</v>
      </c>
      <c r="AL208" s="186">
        <f t="shared" si="114"/>
        <v>0</v>
      </c>
      <c r="AM208" s="186">
        <f t="shared" si="114"/>
        <v>0</v>
      </c>
      <c r="AN208" s="186">
        <f t="shared" si="114"/>
        <v>0</v>
      </c>
      <c r="AO208" s="186">
        <f t="shared" si="114"/>
        <v>0</v>
      </c>
      <c r="AP208" s="186">
        <f t="shared" si="114"/>
        <v>0</v>
      </c>
      <c r="AQ208" s="186">
        <f t="shared" si="114"/>
        <v>0</v>
      </c>
      <c r="AR208" s="74">
        <f t="shared" si="119"/>
        <v>0</v>
      </c>
      <c r="AS208" s="74">
        <f t="shared" si="116"/>
        <v>0</v>
      </c>
      <c r="AT208" s="181" t="s">
        <v>26</v>
      </c>
      <c r="AU208" s="186">
        <f t="shared" si="117"/>
        <v>0</v>
      </c>
      <c r="AV208" s="186">
        <f t="shared" si="117"/>
        <v>0</v>
      </c>
      <c r="AW208" s="186">
        <f t="shared" si="117"/>
        <v>0</v>
      </c>
      <c r="AX208" s="186">
        <f t="shared" si="117"/>
        <v>0</v>
      </c>
      <c r="AY208" s="186">
        <f t="shared" si="117"/>
        <v>0</v>
      </c>
      <c r="AZ208" s="186">
        <f t="shared" si="117"/>
        <v>0</v>
      </c>
      <c r="BA208" s="186">
        <f t="shared" si="117"/>
        <v>0</v>
      </c>
      <c r="BB208" s="74">
        <f t="shared" si="118"/>
        <v>0</v>
      </c>
    </row>
    <row r="209" spans="1:54" x14ac:dyDescent="0.25">
      <c r="A209" s="181" t="s">
        <v>27</v>
      </c>
      <c r="B209" s="205"/>
      <c r="C209" s="80">
        <v>0</v>
      </c>
      <c r="D209" s="80">
        <v>0.65019999999999989</v>
      </c>
      <c r="E209" s="80">
        <v>0.31480000000000002</v>
      </c>
      <c r="F209" s="80">
        <v>3.5000000000000003E-2</v>
      </c>
      <c r="G209" s="80">
        <v>0</v>
      </c>
      <c r="H209" s="80">
        <v>0</v>
      </c>
      <c r="I209" s="80">
        <v>0</v>
      </c>
      <c r="J209" s="81">
        <f t="shared" si="111"/>
        <v>0.99999999999999989</v>
      </c>
      <c r="K209" s="181" t="s">
        <v>27</v>
      </c>
      <c r="L209" s="186">
        <f t="shared" si="112"/>
        <v>0</v>
      </c>
      <c r="M209" s="186">
        <f t="shared" si="112"/>
        <v>0</v>
      </c>
      <c r="N209" s="186">
        <f t="shared" si="112"/>
        <v>0</v>
      </c>
      <c r="O209" s="186">
        <f t="shared" si="112"/>
        <v>0</v>
      </c>
      <c r="P209" s="186">
        <f t="shared" si="112"/>
        <v>0</v>
      </c>
      <c r="Q209" s="186">
        <f t="shared" si="112"/>
        <v>0</v>
      </c>
      <c r="R209" s="186">
        <f t="shared" si="112"/>
        <v>0</v>
      </c>
      <c r="S209" s="74">
        <f t="shared" si="113"/>
        <v>0</v>
      </c>
      <c r="T209" s="181" t="s">
        <v>27</v>
      </c>
      <c r="U209" s="80">
        <v>0</v>
      </c>
      <c r="V209" s="80">
        <v>0.88</v>
      </c>
      <c r="W209" s="80">
        <v>0.52</v>
      </c>
      <c r="X209" s="80">
        <v>0.71</v>
      </c>
      <c r="Y209" s="80">
        <v>0</v>
      </c>
      <c r="Z209" s="80">
        <v>0</v>
      </c>
      <c r="AA209" s="80">
        <v>0</v>
      </c>
      <c r="AB209" s="181" t="s">
        <v>27</v>
      </c>
      <c r="AC209" s="80">
        <v>0</v>
      </c>
      <c r="AD209" s="80">
        <v>0.93500000000000005</v>
      </c>
      <c r="AE209" s="80">
        <v>0.55000000000000004</v>
      </c>
      <c r="AF209" s="80">
        <v>0.92</v>
      </c>
      <c r="AG209" s="80">
        <v>0</v>
      </c>
      <c r="AH209" s="80">
        <v>0</v>
      </c>
      <c r="AI209" s="80">
        <v>0</v>
      </c>
      <c r="AJ209" s="181" t="s">
        <v>27</v>
      </c>
      <c r="AK209" s="186">
        <f t="shared" si="114"/>
        <v>0</v>
      </c>
      <c r="AL209" s="186">
        <f t="shared" si="114"/>
        <v>0</v>
      </c>
      <c r="AM209" s="186">
        <f t="shared" si="114"/>
        <v>0</v>
      </c>
      <c r="AN209" s="186">
        <f t="shared" si="114"/>
        <v>0</v>
      </c>
      <c r="AO209" s="186">
        <f t="shared" si="114"/>
        <v>0</v>
      </c>
      <c r="AP209" s="186">
        <f t="shared" si="114"/>
        <v>0</v>
      </c>
      <c r="AQ209" s="186">
        <f t="shared" si="114"/>
        <v>0</v>
      </c>
      <c r="AR209" s="74">
        <f t="shared" si="119"/>
        <v>0</v>
      </c>
      <c r="AS209" s="74">
        <f t="shared" si="116"/>
        <v>0</v>
      </c>
      <c r="AT209" s="181" t="s">
        <v>27</v>
      </c>
      <c r="AU209" s="186">
        <f t="shared" si="117"/>
        <v>0</v>
      </c>
      <c r="AV209" s="186">
        <f t="shared" si="117"/>
        <v>0</v>
      </c>
      <c r="AW209" s="186">
        <f t="shared" si="117"/>
        <v>0</v>
      </c>
      <c r="AX209" s="186">
        <f t="shared" si="117"/>
        <v>0</v>
      </c>
      <c r="AY209" s="186">
        <f t="shared" si="117"/>
        <v>0</v>
      </c>
      <c r="AZ209" s="186">
        <f t="shared" si="117"/>
        <v>0</v>
      </c>
      <c r="BA209" s="186">
        <f t="shared" si="117"/>
        <v>0</v>
      </c>
      <c r="BB209" s="74">
        <f t="shared" si="118"/>
        <v>0</v>
      </c>
    </row>
    <row r="210" spans="1:54" x14ac:dyDescent="0.25">
      <c r="A210" s="181" t="s">
        <v>28</v>
      </c>
      <c r="B210" s="205"/>
      <c r="C210" s="80">
        <v>1</v>
      </c>
      <c r="D210" s="80">
        <v>0</v>
      </c>
      <c r="E210" s="80">
        <v>0</v>
      </c>
      <c r="F210" s="80">
        <v>0</v>
      </c>
      <c r="G210" s="80">
        <v>0</v>
      </c>
      <c r="H210" s="80">
        <v>0</v>
      </c>
      <c r="I210" s="80">
        <v>0</v>
      </c>
      <c r="J210" s="81">
        <f t="shared" si="111"/>
        <v>1</v>
      </c>
      <c r="K210" s="181" t="s">
        <v>28</v>
      </c>
      <c r="L210" s="186">
        <f t="shared" si="112"/>
        <v>0</v>
      </c>
      <c r="M210" s="186">
        <f t="shared" si="112"/>
        <v>0</v>
      </c>
      <c r="N210" s="186">
        <f t="shared" si="112"/>
        <v>0</v>
      </c>
      <c r="O210" s="186">
        <f t="shared" si="112"/>
        <v>0</v>
      </c>
      <c r="P210" s="186">
        <f t="shared" si="112"/>
        <v>0</v>
      </c>
      <c r="Q210" s="186">
        <f t="shared" si="112"/>
        <v>0</v>
      </c>
      <c r="R210" s="186">
        <f t="shared" si="112"/>
        <v>0</v>
      </c>
      <c r="S210" s="74">
        <f t="shared" si="113"/>
        <v>0</v>
      </c>
      <c r="T210" s="181" t="s">
        <v>28</v>
      </c>
      <c r="U210" s="80">
        <v>0.28000000000000003</v>
      </c>
      <c r="V210" s="80">
        <v>0</v>
      </c>
      <c r="W210" s="80">
        <v>0</v>
      </c>
      <c r="X210" s="80">
        <v>0</v>
      </c>
      <c r="Y210" s="80">
        <v>0</v>
      </c>
      <c r="Z210" s="80">
        <v>0</v>
      </c>
      <c r="AA210" s="80">
        <v>0</v>
      </c>
      <c r="AB210" s="181" t="s">
        <v>28</v>
      </c>
      <c r="AC210" s="80">
        <v>0.3</v>
      </c>
      <c r="AD210" s="80">
        <v>0</v>
      </c>
      <c r="AE210" s="80">
        <v>0</v>
      </c>
      <c r="AF210" s="80">
        <v>0</v>
      </c>
      <c r="AG210" s="80">
        <v>0</v>
      </c>
      <c r="AH210" s="80">
        <v>0</v>
      </c>
      <c r="AI210" s="80">
        <v>0</v>
      </c>
      <c r="AJ210" s="181" t="s">
        <v>28</v>
      </c>
      <c r="AK210" s="186">
        <f t="shared" si="114"/>
        <v>0</v>
      </c>
      <c r="AL210" s="186">
        <f t="shared" si="114"/>
        <v>0</v>
      </c>
      <c r="AM210" s="186">
        <f t="shared" si="114"/>
        <v>0</v>
      </c>
      <c r="AN210" s="186">
        <f t="shared" si="114"/>
        <v>0</v>
      </c>
      <c r="AO210" s="186">
        <f t="shared" si="114"/>
        <v>0</v>
      </c>
      <c r="AP210" s="186">
        <f t="shared" si="114"/>
        <v>0</v>
      </c>
      <c r="AQ210" s="186">
        <f t="shared" si="114"/>
        <v>0</v>
      </c>
      <c r="AR210" s="74">
        <f t="shared" si="119"/>
        <v>0</v>
      </c>
      <c r="AS210" s="74">
        <f t="shared" si="116"/>
        <v>0</v>
      </c>
      <c r="AT210" s="181" t="s">
        <v>28</v>
      </c>
      <c r="AU210" s="186">
        <f t="shared" si="117"/>
        <v>0</v>
      </c>
      <c r="AV210" s="186">
        <f t="shared" si="117"/>
        <v>0</v>
      </c>
      <c r="AW210" s="186">
        <f t="shared" si="117"/>
        <v>0</v>
      </c>
      <c r="AX210" s="186">
        <f t="shared" si="117"/>
        <v>0</v>
      </c>
      <c r="AY210" s="186">
        <f t="shared" si="117"/>
        <v>0</v>
      </c>
      <c r="AZ210" s="186">
        <f t="shared" si="117"/>
        <v>0</v>
      </c>
      <c r="BA210" s="186">
        <f t="shared" si="117"/>
        <v>0</v>
      </c>
      <c r="BB210" s="74">
        <f t="shared" si="118"/>
        <v>0</v>
      </c>
    </row>
    <row r="211" spans="1:54" x14ac:dyDescent="0.25">
      <c r="A211" s="181" t="s">
        <v>29</v>
      </c>
      <c r="B211" s="205"/>
      <c r="C211" s="80">
        <v>0.33669999999999994</v>
      </c>
      <c r="D211" s="80">
        <v>0</v>
      </c>
      <c r="E211" s="80">
        <v>0.6633</v>
      </c>
      <c r="F211" s="80">
        <v>0</v>
      </c>
      <c r="G211" s="80">
        <v>0</v>
      </c>
      <c r="H211" s="80">
        <v>0</v>
      </c>
      <c r="I211" s="80">
        <v>0</v>
      </c>
      <c r="J211" s="81">
        <f t="shared" si="111"/>
        <v>1</v>
      </c>
      <c r="K211" s="181" t="s">
        <v>29</v>
      </c>
      <c r="L211" s="186">
        <f t="shared" si="112"/>
        <v>0</v>
      </c>
      <c r="M211" s="186">
        <f t="shared" si="112"/>
        <v>0</v>
      </c>
      <c r="N211" s="186">
        <f t="shared" si="112"/>
        <v>0</v>
      </c>
      <c r="O211" s="186">
        <f t="shared" si="112"/>
        <v>0</v>
      </c>
      <c r="P211" s="186">
        <f t="shared" si="112"/>
        <v>0</v>
      </c>
      <c r="Q211" s="186">
        <f t="shared" si="112"/>
        <v>0</v>
      </c>
      <c r="R211" s="186">
        <f t="shared" si="112"/>
        <v>0</v>
      </c>
      <c r="S211" s="74">
        <f t="shared" si="113"/>
        <v>0</v>
      </c>
      <c r="T211" s="181" t="s">
        <v>29</v>
      </c>
      <c r="U211" s="80">
        <v>0.28000000000000003</v>
      </c>
      <c r="V211" s="80">
        <v>0.88</v>
      </c>
      <c r="W211" s="80">
        <v>0.52</v>
      </c>
      <c r="X211" s="80">
        <v>0.71</v>
      </c>
      <c r="Y211" s="80">
        <v>2E-3</v>
      </c>
      <c r="Z211" s="80">
        <v>0</v>
      </c>
      <c r="AA211" s="80">
        <v>0</v>
      </c>
      <c r="AB211" s="181" t="s">
        <v>29</v>
      </c>
      <c r="AC211" s="80">
        <v>0.3</v>
      </c>
      <c r="AD211" s="80">
        <v>0.93500000000000005</v>
      </c>
      <c r="AE211" s="80">
        <v>0.55000000000000004</v>
      </c>
      <c r="AF211" s="80">
        <v>0.92</v>
      </c>
      <c r="AG211" s="80">
        <v>2E-3</v>
      </c>
      <c r="AH211" s="80">
        <v>0</v>
      </c>
      <c r="AI211" s="80">
        <v>0</v>
      </c>
      <c r="AJ211" s="181" t="s">
        <v>29</v>
      </c>
      <c r="AK211" s="186">
        <f t="shared" si="114"/>
        <v>0</v>
      </c>
      <c r="AL211" s="186">
        <f t="shared" si="114"/>
        <v>0</v>
      </c>
      <c r="AM211" s="186">
        <f t="shared" si="114"/>
        <v>0</v>
      </c>
      <c r="AN211" s="186">
        <f t="shared" si="114"/>
        <v>0</v>
      </c>
      <c r="AO211" s="186">
        <f t="shared" si="114"/>
        <v>0</v>
      </c>
      <c r="AP211" s="186">
        <f t="shared" si="114"/>
        <v>0</v>
      </c>
      <c r="AQ211" s="186">
        <f t="shared" si="114"/>
        <v>0</v>
      </c>
      <c r="AR211" s="74">
        <f t="shared" si="119"/>
        <v>0</v>
      </c>
      <c r="AS211" s="74">
        <f t="shared" si="116"/>
        <v>0</v>
      </c>
      <c r="AT211" s="181" t="s">
        <v>29</v>
      </c>
      <c r="AU211" s="186">
        <f t="shared" si="117"/>
        <v>0</v>
      </c>
      <c r="AV211" s="186">
        <f t="shared" si="117"/>
        <v>0</v>
      </c>
      <c r="AW211" s="186">
        <f t="shared" si="117"/>
        <v>0</v>
      </c>
      <c r="AX211" s="186">
        <f t="shared" si="117"/>
        <v>0</v>
      </c>
      <c r="AY211" s="186">
        <f t="shared" si="117"/>
        <v>0</v>
      </c>
      <c r="AZ211" s="186">
        <f t="shared" si="117"/>
        <v>0</v>
      </c>
      <c r="BA211" s="186">
        <f t="shared" si="117"/>
        <v>0</v>
      </c>
      <c r="BB211" s="74">
        <f t="shared" si="118"/>
        <v>0</v>
      </c>
    </row>
    <row r="212" spans="1:54" x14ac:dyDescent="0.25">
      <c r="A212" s="181" t="s">
        <v>30</v>
      </c>
      <c r="B212" s="205"/>
      <c r="C212" s="80">
        <v>0</v>
      </c>
      <c r="D212" s="80">
        <v>0.45200000000000001</v>
      </c>
      <c r="E212" s="80">
        <v>0.54800000000000004</v>
      </c>
      <c r="F212" s="80">
        <v>0</v>
      </c>
      <c r="G212" s="80">
        <v>0</v>
      </c>
      <c r="H212" s="80">
        <v>0</v>
      </c>
      <c r="I212" s="80">
        <v>0</v>
      </c>
      <c r="J212" s="81">
        <f t="shared" si="111"/>
        <v>1</v>
      </c>
      <c r="K212" s="181" t="s">
        <v>30</v>
      </c>
      <c r="L212" s="186">
        <f t="shared" si="112"/>
        <v>0</v>
      </c>
      <c r="M212" s="186">
        <f t="shared" si="112"/>
        <v>0</v>
      </c>
      <c r="N212" s="186">
        <f t="shared" si="112"/>
        <v>0</v>
      </c>
      <c r="O212" s="186">
        <f t="shared" si="112"/>
        <v>0</v>
      </c>
      <c r="P212" s="186">
        <f t="shared" si="112"/>
        <v>0</v>
      </c>
      <c r="Q212" s="186">
        <f t="shared" si="112"/>
        <v>0</v>
      </c>
      <c r="R212" s="186">
        <f t="shared" si="112"/>
        <v>0</v>
      </c>
      <c r="S212" s="74">
        <f t="shared" si="113"/>
        <v>0</v>
      </c>
      <c r="T212" s="181" t="s">
        <v>30</v>
      </c>
      <c r="U212" s="80">
        <v>0.28000000000000003</v>
      </c>
      <c r="V212" s="80">
        <v>0.88</v>
      </c>
      <c r="W212" s="80">
        <v>0.52</v>
      </c>
      <c r="X212" s="80">
        <v>0.71</v>
      </c>
      <c r="Y212" s="80">
        <v>2E-3</v>
      </c>
      <c r="Z212" s="80">
        <v>0</v>
      </c>
      <c r="AA212" s="80">
        <v>0</v>
      </c>
      <c r="AB212" s="181" t="s">
        <v>30</v>
      </c>
      <c r="AC212" s="80">
        <v>0.3</v>
      </c>
      <c r="AD212" s="80">
        <v>0.93500000000000005</v>
      </c>
      <c r="AE212" s="80">
        <v>0.55000000000000004</v>
      </c>
      <c r="AF212" s="80">
        <v>0.92</v>
      </c>
      <c r="AG212" s="80">
        <v>2E-3</v>
      </c>
      <c r="AH212" s="80">
        <v>0</v>
      </c>
      <c r="AI212" s="80">
        <v>0</v>
      </c>
      <c r="AJ212" s="181" t="s">
        <v>30</v>
      </c>
      <c r="AK212" s="186">
        <f t="shared" si="114"/>
        <v>0</v>
      </c>
      <c r="AL212" s="186">
        <f t="shared" si="114"/>
        <v>0</v>
      </c>
      <c r="AM212" s="186">
        <f t="shared" si="114"/>
        <v>0</v>
      </c>
      <c r="AN212" s="186">
        <f t="shared" si="114"/>
        <v>0</v>
      </c>
      <c r="AO212" s="186">
        <f t="shared" si="114"/>
        <v>0</v>
      </c>
      <c r="AP212" s="186">
        <f t="shared" si="114"/>
        <v>0</v>
      </c>
      <c r="AQ212" s="186">
        <f t="shared" si="114"/>
        <v>0</v>
      </c>
      <c r="AR212" s="74">
        <f t="shared" si="119"/>
        <v>0</v>
      </c>
      <c r="AS212" s="74">
        <f t="shared" si="116"/>
        <v>0</v>
      </c>
      <c r="AT212" s="181" t="s">
        <v>30</v>
      </c>
      <c r="AU212" s="186">
        <f t="shared" si="117"/>
        <v>0</v>
      </c>
      <c r="AV212" s="186">
        <f t="shared" si="117"/>
        <v>0</v>
      </c>
      <c r="AW212" s="186">
        <f t="shared" si="117"/>
        <v>0</v>
      </c>
      <c r="AX212" s="186">
        <f t="shared" si="117"/>
        <v>0</v>
      </c>
      <c r="AY212" s="186">
        <f t="shared" si="117"/>
        <v>0</v>
      </c>
      <c r="AZ212" s="186">
        <f t="shared" si="117"/>
        <v>0</v>
      </c>
      <c r="BA212" s="186">
        <f t="shared" si="117"/>
        <v>0</v>
      </c>
      <c r="BB212" s="74">
        <f t="shared" si="118"/>
        <v>0</v>
      </c>
    </row>
    <row r="213" spans="1:54" x14ac:dyDescent="0.25">
      <c r="A213" s="181" t="s">
        <v>31</v>
      </c>
      <c r="B213" s="205"/>
      <c r="C213" s="80">
        <v>0</v>
      </c>
      <c r="D213" s="80">
        <v>2.4000000000000002E-3</v>
      </c>
      <c r="E213" s="80">
        <v>0.99760000000000004</v>
      </c>
      <c r="F213" s="80">
        <v>0</v>
      </c>
      <c r="G213" s="80">
        <v>0</v>
      </c>
      <c r="H213" s="80">
        <v>0</v>
      </c>
      <c r="I213" s="80">
        <v>0</v>
      </c>
      <c r="J213" s="81">
        <f t="shared" si="111"/>
        <v>1</v>
      </c>
      <c r="K213" s="181" t="s">
        <v>31</v>
      </c>
      <c r="L213" s="186">
        <f t="shared" si="112"/>
        <v>0</v>
      </c>
      <c r="M213" s="186">
        <f t="shared" si="112"/>
        <v>0</v>
      </c>
      <c r="N213" s="186">
        <f t="shared" si="112"/>
        <v>0</v>
      </c>
      <c r="O213" s="186">
        <f t="shared" si="112"/>
        <v>0</v>
      </c>
      <c r="P213" s="186">
        <f t="shared" si="112"/>
        <v>0</v>
      </c>
      <c r="Q213" s="186">
        <f t="shared" si="112"/>
        <v>0</v>
      </c>
      <c r="R213" s="186">
        <f t="shared" si="112"/>
        <v>0</v>
      </c>
      <c r="S213" s="74">
        <f t="shared" si="113"/>
        <v>0</v>
      </c>
      <c r="T213" s="181" t="s">
        <v>31</v>
      </c>
      <c r="U213" s="80">
        <v>0.33</v>
      </c>
      <c r="V213" s="80">
        <v>0.88</v>
      </c>
      <c r="W213" s="80">
        <v>0.52</v>
      </c>
      <c r="X213" s="80">
        <v>0.71</v>
      </c>
      <c r="Y213" s="80">
        <v>0</v>
      </c>
      <c r="Z213" s="80">
        <v>0</v>
      </c>
      <c r="AA213" s="80">
        <v>0</v>
      </c>
      <c r="AB213" s="181" t="s">
        <v>31</v>
      </c>
      <c r="AC213" s="80">
        <v>0.35</v>
      </c>
      <c r="AD213" s="80">
        <v>0.93500000000000005</v>
      </c>
      <c r="AE213" s="80">
        <v>0.55000000000000004</v>
      </c>
      <c r="AF213" s="80">
        <v>0.92</v>
      </c>
      <c r="AG213" s="80">
        <v>0</v>
      </c>
      <c r="AH213" s="80">
        <v>0</v>
      </c>
      <c r="AI213" s="80">
        <v>0</v>
      </c>
      <c r="AJ213" s="181" t="s">
        <v>31</v>
      </c>
      <c r="AK213" s="186">
        <f t="shared" si="114"/>
        <v>0</v>
      </c>
      <c r="AL213" s="186">
        <f t="shared" si="114"/>
        <v>0</v>
      </c>
      <c r="AM213" s="186">
        <f t="shared" si="114"/>
        <v>0</v>
      </c>
      <c r="AN213" s="186">
        <f t="shared" si="114"/>
        <v>0</v>
      </c>
      <c r="AO213" s="186">
        <f t="shared" si="114"/>
        <v>0</v>
      </c>
      <c r="AP213" s="186">
        <f t="shared" si="114"/>
        <v>0</v>
      </c>
      <c r="AQ213" s="186">
        <f t="shared" si="114"/>
        <v>0</v>
      </c>
      <c r="AR213" s="74">
        <f t="shared" si="119"/>
        <v>0</v>
      </c>
      <c r="AS213" s="74">
        <f t="shared" si="116"/>
        <v>0</v>
      </c>
      <c r="AT213" s="181" t="s">
        <v>31</v>
      </c>
      <c r="AU213" s="186">
        <f t="shared" si="117"/>
        <v>0</v>
      </c>
      <c r="AV213" s="186">
        <f t="shared" si="117"/>
        <v>0</v>
      </c>
      <c r="AW213" s="186">
        <f t="shared" si="117"/>
        <v>0</v>
      </c>
      <c r="AX213" s="186">
        <f t="shared" si="117"/>
        <v>0</v>
      </c>
      <c r="AY213" s="186">
        <f t="shared" si="117"/>
        <v>0</v>
      </c>
      <c r="AZ213" s="186">
        <f t="shared" si="117"/>
        <v>0</v>
      </c>
      <c r="BA213" s="186">
        <f t="shared" si="117"/>
        <v>0</v>
      </c>
      <c r="BB213" s="74">
        <f t="shared" si="118"/>
        <v>0</v>
      </c>
    </row>
    <row r="214" spans="1:54" x14ac:dyDescent="0.25">
      <c r="A214" s="181" t="s">
        <v>32</v>
      </c>
      <c r="B214" s="205"/>
      <c r="C214" s="80">
        <v>0</v>
      </c>
      <c r="D214" s="80">
        <v>0</v>
      </c>
      <c r="E214" s="80">
        <v>1</v>
      </c>
      <c r="F214" s="80">
        <v>0</v>
      </c>
      <c r="G214" s="80">
        <v>0</v>
      </c>
      <c r="H214" s="80">
        <v>0</v>
      </c>
      <c r="I214" s="80">
        <v>0</v>
      </c>
      <c r="J214" s="81">
        <f t="shared" si="111"/>
        <v>1</v>
      </c>
      <c r="K214" s="181" t="s">
        <v>32</v>
      </c>
      <c r="L214" s="186">
        <f t="shared" si="112"/>
        <v>0</v>
      </c>
      <c r="M214" s="186">
        <f t="shared" si="112"/>
        <v>0</v>
      </c>
      <c r="N214" s="186">
        <f t="shared" si="112"/>
        <v>0</v>
      </c>
      <c r="O214" s="186">
        <f t="shared" si="112"/>
        <v>0</v>
      </c>
      <c r="P214" s="186">
        <f t="shared" si="112"/>
        <v>0</v>
      </c>
      <c r="Q214" s="186">
        <f t="shared" si="112"/>
        <v>0</v>
      </c>
      <c r="R214" s="186">
        <f t="shared" si="112"/>
        <v>0</v>
      </c>
      <c r="S214" s="74">
        <f t="shared" si="113"/>
        <v>0</v>
      </c>
      <c r="T214" s="181" t="s">
        <v>32</v>
      </c>
      <c r="U214" s="80">
        <v>0</v>
      </c>
      <c r="V214" s="80">
        <v>0</v>
      </c>
      <c r="W214" s="80">
        <v>0</v>
      </c>
      <c r="X214" s="80">
        <v>0</v>
      </c>
      <c r="Y214" s="80">
        <v>0</v>
      </c>
      <c r="Z214" s="80">
        <v>0</v>
      </c>
      <c r="AA214" s="80">
        <v>0</v>
      </c>
      <c r="AB214" s="181" t="s">
        <v>32</v>
      </c>
      <c r="AC214" s="80">
        <v>0</v>
      </c>
      <c r="AD214" s="80">
        <v>0</v>
      </c>
      <c r="AE214" s="80">
        <v>0</v>
      </c>
      <c r="AF214" s="80">
        <v>0</v>
      </c>
      <c r="AG214" s="80">
        <v>0</v>
      </c>
      <c r="AH214" s="80">
        <v>0</v>
      </c>
      <c r="AI214" s="80">
        <v>0</v>
      </c>
      <c r="AJ214" s="181" t="s">
        <v>32</v>
      </c>
      <c r="AK214" s="186">
        <f t="shared" si="114"/>
        <v>0</v>
      </c>
      <c r="AL214" s="186">
        <f t="shared" si="114"/>
        <v>0</v>
      </c>
      <c r="AM214" s="186">
        <f t="shared" si="114"/>
        <v>0</v>
      </c>
      <c r="AN214" s="186">
        <f t="shared" si="114"/>
        <v>0</v>
      </c>
      <c r="AO214" s="186">
        <f t="shared" si="114"/>
        <v>0</v>
      </c>
      <c r="AP214" s="186">
        <f t="shared" si="114"/>
        <v>0</v>
      </c>
      <c r="AQ214" s="186">
        <f t="shared" si="114"/>
        <v>0</v>
      </c>
      <c r="AR214" s="74">
        <f t="shared" si="119"/>
        <v>0</v>
      </c>
      <c r="AS214" s="74">
        <f t="shared" si="116"/>
        <v>0</v>
      </c>
      <c r="AT214" s="181" t="s">
        <v>32</v>
      </c>
      <c r="AU214" s="186">
        <f t="shared" si="117"/>
        <v>0</v>
      </c>
      <c r="AV214" s="186">
        <f t="shared" si="117"/>
        <v>0</v>
      </c>
      <c r="AW214" s="186">
        <f t="shared" si="117"/>
        <v>0</v>
      </c>
      <c r="AX214" s="186">
        <f t="shared" si="117"/>
        <v>0</v>
      </c>
      <c r="AY214" s="186">
        <f t="shared" si="117"/>
        <v>0</v>
      </c>
      <c r="AZ214" s="186">
        <f t="shared" si="117"/>
        <v>0</v>
      </c>
      <c r="BA214" s="186">
        <f t="shared" si="117"/>
        <v>0</v>
      </c>
      <c r="BB214" s="74">
        <f t="shared" si="118"/>
        <v>0</v>
      </c>
    </row>
    <row r="215" spans="1:54" x14ac:dyDescent="0.25">
      <c r="A215" s="181" t="s">
        <v>33</v>
      </c>
      <c r="B215" s="205"/>
      <c r="C215" s="80">
        <v>0.33369999999999994</v>
      </c>
      <c r="D215" s="80">
        <v>0.1421</v>
      </c>
      <c r="E215" s="80">
        <v>0.13669999999999999</v>
      </c>
      <c r="F215" s="80">
        <v>0.33500000000000002</v>
      </c>
      <c r="G215" s="80">
        <v>4.2300000000000004E-2</v>
      </c>
      <c r="H215" s="80">
        <v>6.9999999999999993E-3</v>
      </c>
      <c r="I215" s="80">
        <v>3.2000000000000002E-3</v>
      </c>
      <c r="J215" s="81">
        <f t="shared" si="111"/>
        <v>1</v>
      </c>
      <c r="K215" s="181" t="s">
        <v>33</v>
      </c>
      <c r="L215" s="186">
        <f t="shared" si="112"/>
        <v>0</v>
      </c>
      <c r="M215" s="186">
        <f t="shared" si="112"/>
        <v>0</v>
      </c>
      <c r="N215" s="186">
        <f t="shared" si="112"/>
        <v>0</v>
      </c>
      <c r="O215" s="186">
        <f t="shared" si="112"/>
        <v>0</v>
      </c>
      <c r="P215" s="186">
        <f t="shared" si="112"/>
        <v>0</v>
      </c>
      <c r="Q215" s="186">
        <f t="shared" si="112"/>
        <v>0</v>
      </c>
      <c r="R215" s="186">
        <f t="shared" si="112"/>
        <v>0</v>
      </c>
      <c r="S215" s="74">
        <f t="shared" si="113"/>
        <v>0</v>
      </c>
      <c r="T215" s="181" t="s">
        <v>33</v>
      </c>
      <c r="U215" s="80">
        <v>0.9</v>
      </c>
      <c r="V215" s="80">
        <v>0.97</v>
      </c>
      <c r="W215" s="80">
        <v>0.65</v>
      </c>
      <c r="X215" s="80">
        <v>0.75</v>
      </c>
      <c r="Y215" s="80">
        <v>0.26300000000000001</v>
      </c>
      <c r="Z215" s="80">
        <v>0</v>
      </c>
      <c r="AA215" s="80">
        <v>1</v>
      </c>
      <c r="AB215" s="181" t="s">
        <v>33</v>
      </c>
      <c r="AC215" s="80">
        <v>0.97</v>
      </c>
      <c r="AD215" s="80">
        <v>0.98</v>
      </c>
      <c r="AE215" s="80">
        <v>0.7</v>
      </c>
      <c r="AF215" s="80">
        <v>0.92</v>
      </c>
      <c r="AG215" s="80">
        <v>0.85</v>
      </c>
      <c r="AH215" s="80">
        <v>0</v>
      </c>
      <c r="AI215" s="80">
        <v>1</v>
      </c>
      <c r="AJ215" s="181" t="s">
        <v>33</v>
      </c>
      <c r="AK215" s="186">
        <f t="shared" si="114"/>
        <v>0</v>
      </c>
      <c r="AL215" s="186">
        <f t="shared" si="114"/>
        <v>0</v>
      </c>
      <c r="AM215" s="186">
        <f t="shared" si="114"/>
        <v>0</v>
      </c>
      <c r="AN215" s="186">
        <f t="shared" si="114"/>
        <v>0</v>
      </c>
      <c r="AO215" s="186">
        <f t="shared" si="114"/>
        <v>0</v>
      </c>
      <c r="AP215" s="186">
        <f t="shared" si="114"/>
        <v>0</v>
      </c>
      <c r="AQ215" s="186">
        <f t="shared" si="114"/>
        <v>0</v>
      </c>
      <c r="AR215" s="74">
        <f t="shared" si="119"/>
        <v>0</v>
      </c>
      <c r="AS215" s="74">
        <f t="shared" si="116"/>
        <v>0</v>
      </c>
      <c r="AT215" s="181" t="s">
        <v>33</v>
      </c>
      <c r="AU215" s="186">
        <f>IFERROR(L215*(1-U215/(AC215)),0)</f>
        <v>0</v>
      </c>
      <c r="AV215" s="186">
        <f t="shared" si="117"/>
        <v>0</v>
      </c>
      <c r="AW215" s="186">
        <f t="shared" si="117"/>
        <v>0</v>
      </c>
      <c r="AX215" s="186">
        <f t="shared" si="117"/>
        <v>0</v>
      </c>
      <c r="AY215" s="186">
        <f t="shared" si="117"/>
        <v>0</v>
      </c>
      <c r="AZ215" s="186">
        <f t="shared" si="117"/>
        <v>0</v>
      </c>
      <c r="BA215" s="186">
        <f t="shared" si="117"/>
        <v>0</v>
      </c>
      <c r="BB215" s="74">
        <f t="shared" si="118"/>
        <v>0</v>
      </c>
    </row>
    <row r="216" spans="1:54" x14ac:dyDescent="0.25">
      <c r="A216" s="181" t="s">
        <v>34</v>
      </c>
      <c r="B216" s="205"/>
      <c r="C216" s="80">
        <v>0</v>
      </c>
      <c r="D216" s="80">
        <v>0.16</v>
      </c>
      <c r="E216" s="80">
        <v>0.84</v>
      </c>
      <c r="F216" s="80">
        <v>0</v>
      </c>
      <c r="G216" s="80">
        <v>0</v>
      </c>
      <c r="H216" s="80">
        <v>0</v>
      </c>
      <c r="I216" s="80">
        <v>0</v>
      </c>
      <c r="J216" s="81">
        <f t="shared" si="111"/>
        <v>1</v>
      </c>
      <c r="K216" s="181" t="s">
        <v>34</v>
      </c>
      <c r="L216" s="186">
        <f t="shared" si="112"/>
        <v>0</v>
      </c>
      <c r="M216" s="186">
        <f t="shared" si="112"/>
        <v>0</v>
      </c>
      <c r="N216" s="186">
        <f t="shared" si="112"/>
        <v>0</v>
      </c>
      <c r="O216" s="186">
        <f t="shared" si="112"/>
        <v>0</v>
      </c>
      <c r="P216" s="186">
        <f t="shared" si="112"/>
        <v>0</v>
      </c>
      <c r="Q216" s="186">
        <f t="shared" si="112"/>
        <v>0</v>
      </c>
      <c r="R216" s="186">
        <f t="shared" si="112"/>
        <v>0</v>
      </c>
      <c r="S216" s="74">
        <f>SUM(L216:R216)</f>
        <v>0</v>
      </c>
      <c r="T216" s="181" t="s">
        <v>34</v>
      </c>
      <c r="U216" s="80">
        <v>0</v>
      </c>
      <c r="V216" s="80">
        <v>0.77</v>
      </c>
      <c r="W216" s="80">
        <v>0.52</v>
      </c>
      <c r="X216" s="80">
        <v>0</v>
      </c>
      <c r="Y216" s="80">
        <v>0</v>
      </c>
      <c r="Z216" s="80">
        <v>0</v>
      </c>
      <c r="AA216" s="80">
        <v>0</v>
      </c>
      <c r="AB216" s="181" t="s">
        <v>34</v>
      </c>
      <c r="AC216" s="80">
        <v>0</v>
      </c>
      <c r="AD216" s="80">
        <v>0.90300000000000002</v>
      </c>
      <c r="AE216" s="80">
        <v>0.55000000000000004</v>
      </c>
      <c r="AF216" s="80">
        <v>0</v>
      </c>
      <c r="AG216" s="80">
        <v>0</v>
      </c>
      <c r="AH216" s="80">
        <v>0</v>
      </c>
      <c r="AI216" s="80">
        <v>0</v>
      </c>
      <c r="AJ216" s="181" t="s">
        <v>34</v>
      </c>
      <c r="AK216" s="186">
        <f t="shared" si="114"/>
        <v>0</v>
      </c>
      <c r="AL216" s="186">
        <f t="shared" si="114"/>
        <v>0</v>
      </c>
      <c r="AM216" s="186">
        <f t="shared" si="114"/>
        <v>0</v>
      </c>
      <c r="AN216" s="186">
        <f t="shared" si="114"/>
        <v>0</v>
      </c>
      <c r="AO216" s="186">
        <f t="shared" si="114"/>
        <v>0</v>
      </c>
      <c r="AP216" s="186">
        <f t="shared" si="114"/>
        <v>0</v>
      </c>
      <c r="AQ216" s="186">
        <f t="shared" si="114"/>
        <v>0</v>
      </c>
      <c r="AR216" s="74">
        <f t="shared" si="119"/>
        <v>0</v>
      </c>
      <c r="AS216" s="74">
        <f t="shared" si="116"/>
        <v>0</v>
      </c>
      <c r="AT216" s="181" t="s">
        <v>34</v>
      </c>
      <c r="AU216" s="186">
        <f t="shared" ref="AU216:BA219" si="120">IFERROR(L216*(1-U216/(AC216)),0)</f>
        <v>0</v>
      </c>
      <c r="AV216" s="186">
        <f t="shared" si="117"/>
        <v>0</v>
      </c>
      <c r="AW216" s="186">
        <f t="shared" si="117"/>
        <v>0</v>
      </c>
      <c r="AX216" s="186">
        <f t="shared" si="117"/>
        <v>0</v>
      </c>
      <c r="AY216" s="186">
        <f t="shared" si="117"/>
        <v>0</v>
      </c>
      <c r="AZ216" s="186">
        <f t="shared" si="117"/>
        <v>0</v>
      </c>
      <c r="BA216" s="186">
        <f t="shared" si="117"/>
        <v>0</v>
      </c>
      <c r="BB216" s="74">
        <f t="shared" si="118"/>
        <v>0</v>
      </c>
    </row>
    <row r="217" spans="1:54" x14ac:dyDescent="0.25">
      <c r="A217" s="181" t="s">
        <v>35</v>
      </c>
      <c r="B217" s="205"/>
      <c r="C217" s="80">
        <v>1</v>
      </c>
      <c r="D217" s="80">
        <v>0</v>
      </c>
      <c r="E217" s="80">
        <v>0</v>
      </c>
      <c r="F217" s="80">
        <v>0</v>
      </c>
      <c r="G217" s="80">
        <v>0</v>
      </c>
      <c r="H217" s="80">
        <v>0</v>
      </c>
      <c r="I217" s="80">
        <v>0</v>
      </c>
      <c r="J217" s="81">
        <f t="shared" si="111"/>
        <v>1</v>
      </c>
      <c r="K217" s="181" t="s">
        <v>35</v>
      </c>
      <c r="L217" s="186">
        <f t="shared" si="112"/>
        <v>0</v>
      </c>
      <c r="M217" s="186">
        <f t="shared" si="112"/>
        <v>0</v>
      </c>
      <c r="N217" s="186">
        <f t="shared" si="112"/>
        <v>0</v>
      </c>
      <c r="O217" s="186">
        <f t="shared" si="112"/>
        <v>0</v>
      </c>
      <c r="P217" s="186">
        <f t="shared" si="112"/>
        <v>0</v>
      </c>
      <c r="Q217" s="186">
        <f t="shared" si="112"/>
        <v>0</v>
      </c>
      <c r="R217" s="186">
        <f t="shared" si="112"/>
        <v>0</v>
      </c>
      <c r="S217" s="74">
        <f>SUM(L217:R217)</f>
        <v>0</v>
      </c>
      <c r="T217" s="181" t="s">
        <v>35</v>
      </c>
      <c r="U217" s="80">
        <v>0.34</v>
      </c>
      <c r="V217" s="80">
        <v>0</v>
      </c>
      <c r="W217" s="80">
        <v>0</v>
      </c>
      <c r="X217" s="80">
        <v>0</v>
      </c>
      <c r="Y217" s="80">
        <v>0</v>
      </c>
      <c r="Z217" s="80">
        <v>0</v>
      </c>
      <c r="AA217" s="80">
        <v>0</v>
      </c>
      <c r="AB217" s="181" t="s">
        <v>35</v>
      </c>
      <c r="AC217" s="80">
        <v>0.35</v>
      </c>
      <c r="AD217" s="80">
        <v>0</v>
      </c>
      <c r="AE217" s="80">
        <v>0</v>
      </c>
      <c r="AF217" s="80">
        <v>0</v>
      </c>
      <c r="AG217" s="80">
        <v>0</v>
      </c>
      <c r="AH217" s="80">
        <v>0</v>
      </c>
      <c r="AI217" s="80">
        <v>0</v>
      </c>
      <c r="AJ217" s="181" t="s">
        <v>35</v>
      </c>
      <c r="AK217" s="186">
        <f t="shared" si="114"/>
        <v>0</v>
      </c>
      <c r="AL217" s="186">
        <f t="shared" si="114"/>
        <v>0</v>
      </c>
      <c r="AM217" s="186">
        <f t="shared" si="114"/>
        <v>0</v>
      </c>
      <c r="AN217" s="186">
        <f t="shared" si="114"/>
        <v>0</v>
      </c>
      <c r="AO217" s="186">
        <f t="shared" si="114"/>
        <v>0</v>
      </c>
      <c r="AP217" s="186">
        <f t="shared" si="114"/>
        <v>0</v>
      </c>
      <c r="AQ217" s="186">
        <f t="shared" si="114"/>
        <v>0</v>
      </c>
      <c r="AR217" s="74">
        <f t="shared" si="119"/>
        <v>0</v>
      </c>
      <c r="AS217" s="74">
        <f t="shared" si="116"/>
        <v>0</v>
      </c>
      <c r="AT217" s="181" t="s">
        <v>35</v>
      </c>
      <c r="AU217" s="186">
        <f t="shared" si="120"/>
        <v>0</v>
      </c>
      <c r="AV217" s="186">
        <f t="shared" si="117"/>
        <v>0</v>
      </c>
      <c r="AW217" s="186">
        <f t="shared" si="117"/>
        <v>0</v>
      </c>
      <c r="AX217" s="186">
        <f t="shared" si="117"/>
        <v>0</v>
      </c>
      <c r="AY217" s="186">
        <f t="shared" si="117"/>
        <v>0</v>
      </c>
      <c r="AZ217" s="186">
        <f t="shared" si="117"/>
        <v>0</v>
      </c>
      <c r="BA217" s="186">
        <f t="shared" si="117"/>
        <v>0</v>
      </c>
      <c r="BB217" s="74">
        <f t="shared" si="118"/>
        <v>0</v>
      </c>
    </row>
    <row r="218" spans="1:54" x14ac:dyDescent="0.25">
      <c r="A218" s="181" t="s">
        <v>36</v>
      </c>
      <c r="B218" s="205"/>
      <c r="C218" s="80">
        <v>0</v>
      </c>
      <c r="D218" s="80">
        <v>0.5</v>
      </c>
      <c r="E218" s="80">
        <v>0.5</v>
      </c>
      <c r="F218" s="80">
        <v>0</v>
      </c>
      <c r="G218" s="80">
        <v>0</v>
      </c>
      <c r="H218" s="80">
        <v>0</v>
      </c>
      <c r="I218" s="80">
        <v>0</v>
      </c>
      <c r="J218" s="81">
        <f t="shared" si="111"/>
        <v>1</v>
      </c>
      <c r="K218" s="181" t="s">
        <v>36</v>
      </c>
      <c r="L218" s="186">
        <f t="shared" si="112"/>
        <v>0</v>
      </c>
      <c r="M218" s="186">
        <f t="shared" si="112"/>
        <v>0</v>
      </c>
      <c r="N218" s="186">
        <f t="shared" si="112"/>
        <v>0</v>
      </c>
      <c r="O218" s="186">
        <f t="shared" si="112"/>
        <v>0</v>
      </c>
      <c r="P218" s="186">
        <f t="shared" si="112"/>
        <v>0</v>
      </c>
      <c r="Q218" s="186">
        <f t="shared" si="112"/>
        <v>0</v>
      </c>
      <c r="R218" s="186">
        <f t="shared" si="112"/>
        <v>0</v>
      </c>
      <c r="S218" s="74">
        <f>SUM(L218:R218)</f>
        <v>0</v>
      </c>
      <c r="T218" s="181" t="s">
        <v>36</v>
      </c>
      <c r="U218" s="80">
        <v>0</v>
      </c>
      <c r="V218" s="80">
        <v>0</v>
      </c>
      <c r="W218" s="80">
        <v>0</v>
      </c>
      <c r="X218" s="80">
        <v>0</v>
      </c>
      <c r="Y218" s="80">
        <v>0</v>
      </c>
      <c r="Z218" s="80">
        <v>0</v>
      </c>
      <c r="AA218" s="80">
        <v>0</v>
      </c>
      <c r="AB218" s="181" t="s">
        <v>36</v>
      </c>
      <c r="AC218" s="80">
        <v>0</v>
      </c>
      <c r="AD218" s="80">
        <v>0</v>
      </c>
      <c r="AE218" s="80">
        <v>0</v>
      </c>
      <c r="AF218" s="80">
        <v>0</v>
      </c>
      <c r="AG218" s="80">
        <v>0</v>
      </c>
      <c r="AH218" s="80">
        <v>0</v>
      </c>
      <c r="AI218" s="80">
        <v>0</v>
      </c>
      <c r="AJ218" s="181" t="s">
        <v>36</v>
      </c>
      <c r="AK218" s="186">
        <f t="shared" si="114"/>
        <v>0</v>
      </c>
      <c r="AL218" s="186">
        <f t="shared" si="114"/>
        <v>0</v>
      </c>
      <c r="AM218" s="186">
        <f t="shared" si="114"/>
        <v>0</v>
      </c>
      <c r="AN218" s="186">
        <f t="shared" si="114"/>
        <v>0</v>
      </c>
      <c r="AO218" s="186">
        <f t="shared" si="114"/>
        <v>0</v>
      </c>
      <c r="AP218" s="186">
        <f t="shared" si="114"/>
        <v>0</v>
      </c>
      <c r="AQ218" s="186">
        <f t="shared" si="114"/>
        <v>0</v>
      </c>
      <c r="AR218" s="74">
        <f t="shared" si="119"/>
        <v>0</v>
      </c>
      <c r="AS218" s="74">
        <f t="shared" si="116"/>
        <v>0</v>
      </c>
      <c r="AT218" s="181" t="s">
        <v>36</v>
      </c>
      <c r="AU218" s="186">
        <f t="shared" si="120"/>
        <v>0</v>
      </c>
      <c r="AV218" s="186">
        <f t="shared" si="120"/>
        <v>0</v>
      </c>
      <c r="AW218" s="186">
        <f t="shared" si="120"/>
        <v>0</v>
      </c>
      <c r="AX218" s="186">
        <f t="shared" si="120"/>
        <v>0</v>
      </c>
      <c r="AY218" s="186">
        <f t="shared" si="120"/>
        <v>0</v>
      </c>
      <c r="AZ218" s="186">
        <f t="shared" si="120"/>
        <v>0</v>
      </c>
      <c r="BA218" s="186">
        <f t="shared" si="120"/>
        <v>0</v>
      </c>
      <c r="BB218" s="74">
        <f t="shared" si="118"/>
        <v>0</v>
      </c>
    </row>
    <row r="219" spans="1:54" x14ac:dyDescent="0.25">
      <c r="A219" s="181" t="s">
        <v>37</v>
      </c>
      <c r="B219" s="205"/>
      <c r="C219" s="80">
        <v>0</v>
      </c>
      <c r="D219" s="80">
        <v>0.5</v>
      </c>
      <c r="E219" s="80">
        <v>0.5</v>
      </c>
      <c r="F219" s="80">
        <v>0</v>
      </c>
      <c r="G219" s="80">
        <v>0</v>
      </c>
      <c r="H219" s="80">
        <v>0</v>
      </c>
      <c r="I219" s="80">
        <v>0</v>
      </c>
      <c r="J219" s="81">
        <f t="shared" si="111"/>
        <v>1</v>
      </c>
      <c r="K219" s="181" t="s">
        <v>37</v>
      </c>
      <c r="L219" s="186">
        <f t="shared" si="112"/>
        <v>0</v>
      </c>
      <c r="M219" s="186">
        <f t="shared" si="112"/>
        <v>0</v>
      </c>
      <c r="N219" s="186">
        <f t="shared" si="112"/>
        <v>0</v>
      </c>
      <c r="O219" s="186">
        <f t="shared" si="112"/>
        <v>0</v>
      </c>
      <c r="P219" s="186">
        <f t="shared" si="112"/>
        <v>0</v>
      </c>
      <c r="Q219" s="186">
        <f t="shared" si="112"/>
        <v>0</v>
      </c>
      <c r="R219" s="186">
        <f t="shared" si="112"/>
        <v>0</v>
      </c>
      <c r="S219" s="74">
        <f>SUM(L219:R219)</f>
        <v>0</v>
      </c>
      <c r="T219" s="181" t="s">
        <v>37</v>
      </c>
      <c r="U219" s="80">
        <v>0</v>
      </c>
      <c r="V219" s="80">
        <v>0</v>
      </c>
      <c r="W219" s="80">
        <v>0</v>
      </c>
      <c r="X219" s="80">
        <v>0</v>
      </c>
      <c r="Y219" s="80">
        <v>0</v>
      </c>
      <c r="Z219" s="80">
        <v>0</v>
      </c>
      <c r="AA219" s="80">
        <v>0</v>
      </c>
      <c r="AB219" s="181" t="s">
        <v>37</v>
      </c>
      <c r="AC219" s="80">
        <v>0</v>
      </c>
      <c r="AD219" s="80">
        <v>0</v>
      </c>
      <c r="AE219" s="80">
        <v>0</v>
      </c>
      <c r="AF219" s="80">
        <v>0</v>
      </c>
      <c r="AG219" s="80">
        <v>0</v>
      </c>
      <c r="AH219" s="80">
        <v>0</v>
      </c>
      <c r="AI219" s="80">
        <v>0</v>
      </c>
      <c r="AJ219" s="181" t="s">
        <v>37</v>
      </c>
      <c r="AK219" s="186">
        <f t="shared" si="114"/>
        <v>0</v>
      </c>
      <c r="AL219" s="186">
        <f t="shared" si="114"/>
        <v>0</v>
      </c>
      <c r="AM219" s="186">
        <f t="shared" si="114"/>
        <v>0</v>
      </c>
      <c r="AN219" s="186">
        <f t="shared" si="114"/>
        <v>0</v>
      </c>
      <c r="AO219" s="186">
        <f t="shared" si="114"/>
        <v>0</v>
      </c>
      <c r="AP219" s="186">
        <f t="shared" si="114"/>
        <v>0</v>
      </c>
      <c r="AQ219" s="186">
        <f t="shared" si="114"/>
        <v>0</v>
      </c>
      <c r="AR219" s="74">
        <f t="shared" si="119"/>
        <v>0</v>
      </c>
      <c r="AS219" s="74">
        <f t="shared" si="116"/>
        <v>0</v>
      </c>
      <c r="AT219" s="181" t="s">
        <v>37</v>
      </c>
      <c r="AU219" s="186">
        <f t="shared" si="120"/>
        <v>0</v>
      </c>
      <c r="AV219" s="186">
        <f t="shared" si="120"/>
        <v>0</v>
      </c>
      <c r="AW219" s="186">
        <f t="shared" si="120"/>
        <v>0</v>
      </c>
      <c r="AX219" s="186">
        <f t="shared" si="120"/>
        <v>0</v>
      </c>
      <c r="AY219" s="186">
        <f t="shared" si="120"/>
        <v>0</v>
      </c>
      <c r="AZ219" s="186">
        <f t="shared" si="120"/>
        <v>0</v>
      </c>
      <c r="BA219" s="186">
        <f t="shared" si="120"/>
        <v>0</v>
      </c>
      <c r="BB219" s="74">
        <f t="shared" si="118"/>
        <v>0</v>
      </c>
    </row>
    <row r="220" spans="1:54" x14ac:dyDescent="0.25">
      <c r="A220" s="180"/>
      <c r="B220" s="69">
        <f>SUM(B202:B219)</f>
        <v>0</v>
      </c>
      <c r="C220" s="189"/>
      <c r="D220" s="189"/>
      <c r="E220" s="189"/>
      <c r="F220" s="189"/>
      <c r="G220" s="189"/>
      <c r="H220" s="189"/>
      <c r="I220" s="189"/>
      <c r="J220" s="189"/>
      <c r="K220" s="73" t="s">
        <v>38</v>
      </c>
      <c r="L220" s="74">
        <f t="shared" ref="L220" si="121">SUM(L202:L219)</f>
        <v>0</v>
      </c>
      <c r="M220" s="74">
        <f>SUM(M202:M219)</f>
        <v>0</v>
      </c>
      <c r="N220" s="74">
        <f t="shared" ref="N220:S220" si="122">SUM(N202:N219)</f>
        <v>0</v>
      </c>
      <c r="O220" s="74">
        <f t="shared" si="122"/>
        <v>0</v>
      </c>
      <c r="P220" s="74">
        <f t="shared" si="122"/>
        <v>0</v>
      </c>
      <c r="Q220" s="74">
        <f t="shared" si="122"/>
        <v>0</v>
      </c>
      <c r="R220" s="74">
        <f t="shared" si="122"/>
        <v>0</v>
      </c>
      <c r="S220" s="74">
        <f t="shared" si="122"/>
        <v>0</v>
      </c>
      <c r="T220" s="190"/>
      <c r="U220" s="189"/>
      <c r="V220" s="189"/>
      <c r="W220" s="189"/>
      <c r="X220" s="189"/>
      <c r="Y220" s="189"/>
      <c r="Z220" s="189"/>
      <c r="AA220" s="189"/>
      <c r="AB220" s="189"/>
      <c r="AC220" s="189"/>
      <c r="AD220" s="189"/>
      <c r="AE220" s="189"/>
      <c r="AF220" s="189"/>
      <c r="AG220" s="189"/>
      <c r="AH220" s="189"/>
      <c r="AI220" s="189"/>
      <c r="AJ220" s="73" t="s">
        <v>38</v>
      </c>
      <c r="AK220" s="74">
        <f t="shared" ref="AK220:AS220" si="123">SUM(AK202:AK219)</f>
        <v>0</v>
      </c>
      <c r="AL220" s="74">
        <f t="shared" si="123"/>
        <v>0</v>
      </c>
      <c r="AM220" s="74">
        <f t="shared" si="123"/>
        <v>0</v>
      </c>
      <c r="AN220" s="74">
        <f t="shared" si="123"/>
        <v>0</v>
      </c>
      <c r="AO220" s="74">
        <f t="shared" si="123"/>
        <v>0</v>
      </c>
      <c r="AP220" s="74">
        <f t="shared" si="123"/>
        <v>0</v>
      </c>
      <c r="AQ220" s="74">
        <f t="shared" si="123"/>
        <v>0</v>
      </c>
      <c r="AR220" s="74">
        <f t="shared" si="123"/>
        <v>0</v>
      </c>
      <c r="AS220" s="74">
        <f t="shared" si="123"/>
        <v>0</v>
      </c>
      <c r="AT220" s="73" t="s">
        <v>38</v>
      </c>
      <c r="AU220" s="74">
        <f t="shared" ref="AU220:BB220" si="124">SUM(AU202:AU219)</f>
        <v>0</v>
      </c>
      <c r="AV220" s="74">
        <f t="shared" si="124"/>
        <v>0</v>
      </c>
      <c r="AW220" s="74">
        <f t="shared" si="124"/>
        <v>0</v>
      </c>
      <c r="AX220" s="74">
        <f t="shared" si="124"/>
        <v>0</v>
      </c>
      <c r="AY220" s="74">
        <f t="shared" si="124"/>
        <v>0</v>
      </c>
      <c r="AZ220" s="74">
        <f t="shared" si="124"/>
        <v>0</v>
      </c>
      <c r="BA220" s="74">
        <f t="shared" si="124"/>
        <v>0</v>
      </c>
      <c r="BB220" s="74">
        <f t="shared" si="124"/>
        <v>0</v>
      </c>
    </row>
    <row r="222" spans="1:54" s="207" customFormat="1" ht="18.75" x14ac:dyDescent="0.3">
      <c r="A222" s="206" t="s">
        <v>154</v>
      </c>
    </row>
    <row r="223" spans="1:54" s="207" customFormat="1" x14ac:dyDescent="0.25">
      <c r="A223" s="217" t="s">
        <v>0</v>
      </c>
      <c r="B223" s="217"/>
      <c r="C223" s="217"/>
      <c r="D223" s="217"/>
      <c r="E223" s="217"/>
      <c r="F223" s="217"/>
      <c r="G223" s="217"/>
      <c r="H223" s="217"/>
      <c r="I223" s="217"/>
      <c r="J223" s="208" t="s">
        <v>1</v>
      </c>
      <c r="K223" s="209">
        <v>2016</v>
      </c>
      <c r="L223" s="210"/>
      <c r="M223" s="210"/>
      <c r="N223" s="210"/>
      <c r="O223" s="210"/>
      <c r="P223" s="210"/>
      <c r="Q223" s="210"/>
      <c r="R223" s="210"/>
      <c r="S223" s="211"/>
      <c r="T223" s="212"/>
      <c r="U223" s="210"/>
      <c r="V223" s="210"/>
      <c r="W223" s="210"/>
      <c r="X223" s="210"/>
      <c r="Y223" s="210"/>
      <c r="Z223" s="210"/>
      <c r="AA223" s="210"/>
      <c r="AB223" s="210"/>
      <c r="AC223" s="210"/>
      <c r="AD223" s="210"/>
      <c r="AE223" s="210"/>
      <c r="AF223" s="210"/>
      <c r="AG223" s="210"/>
      <c r="AH223" s="210"/>
      <c r="AI223" s="210"/>
      <c r="AJ223" s="212"/>
      <c r="AK223" s="210"/>
      <c r="AL223" s="210"/>
      <c r="AM223" s="210"/>
      <c r="AN223" s="210"/>
      <c r="AO223" s="210"/>
      <c r="AP223" s="210"/>
      <c r="AQ223" s="210"/>
      <c r="AR223" s="210"/>
      <c r="AS223" s="210"/>
      <c r="AT223" s="212"/>
      <c r="AU223" s="212"/>
      <c r="AV223" s="212"/>
      <c r="AW223" s="212"/>
      <c r="AX223" s="212"/>
      <c r="AY223" s="212"/>
      <c r="AZ223" s="212"/>
      <c r="BA223" s="212"/>
      <c r="BB223" s="212"/>
    </row>
    <row r="224" spans="1:54" x14ac:dyDescent="0.25">
      <c r="A224" s="218" t="str">
        <f>A222</f>
        <v>ALIMENTOS E BEBIDAS - CONSOLIDADO</v>
      </c>
      <c r="B224" s="219"/>
      <c r="C224" s="219"/>
      <c r="D224" s="219"/>
      <c r="E224" s="219"/>
      <c r="F224" s="219"/>
      <c r="G224" s="219"/>
      <c r="H224" s="219"/>
      <c r="I224" s="219"/>
      <c r="J224" s="220"/>
      <c r="K224" s="224" t="str">
        <f>A224</f>
        <v>ALIMENTOS E BEBIDAS - CONSOLIDADO</v>
      </c>
      <c r="L224" s="225"/>
      <c r="M224" s="225"/>
      <c r="N224" s="225"/>
      <c r="O224" s="225"/>
      <c r="P224" s="225"/>
      <c r="Q224" s="225"/>
      <c r="R224" s="225"/>
      <c r="S224" s="226"/>
      <c r="T224" s="218" t="str">
        <f>K224</f>
        <v>ALIMENTOS E BEBIDAS - CONSOLIDADO</v>
      </c>
      <c r="U224" s="219"/>
      <c r="V224" s="219"/>
      <c r="W224" s="219"/>
      <c r="X224" s="219"/>
      <c r="Y224" s="219"/>
      <c r="Z224" s="219"/>
      <c r="AA224" s="219"/>
      <c r="AB224" s="218" t="str">
        <f>T224</f>
        <v>ALIMENTOS E BEBIDAS - CONSOLIDADO</v>
      </c>
      <c r="AC224" s="219"/>
      <c r="AD224" s="219"/>
      <c r="AE224" s="219"/>
      <c r="AF224" s="219"/>
      <c r="AG224" s="219"/>
      <c r="AH224" s="219"/>
      <c r="AI224" s="220"/>
      <c r="AJ224" s="218" t="str">
        <f>AB224</f>
        <v>ALIMENTOS E BEBIDAS - CONSOLIDADO</v>
      </c>
      <c r="AK224" s="219"/>
      <c r="AL224" s="219"/>
      <c r="AM224" s="219"/>
      <c r="AN224" s="219"/>
      <c r="AO224" s="219"/>
      <c r="AP224" s="219"/>
      <c r="AQ224" s="219"/>
      <c r="AR224" s="219"/>
      <c r="AS224" s="219"/>
      <c r="AT224" s="218" t="str">
        <f>AJ224</f>
        <v>ALIMENTOS E BEBIDAS - CONSOLIDADO</v>
      </c>
      <c r="AU224" s="219"/>
      <c r="AV224" s="219"/>
      <c r="AW224" s="219"/>
      <c r="AX224" s="219"/>
      <c r="AY224" s="219"/>
      <c r="AZ224" s="219"/>
      <c r="BA224" s="219"/>
      <c r="BB224" s="219"/>
    </row>
    <row r="225" spans="1:63" x14ac:dyDescent="0.25">
      <c r="A225" s="204" t="s">
        <v>2</v>
      </c>
      <c r="B225" s="87" t="s">
        <v>3</v>
      </c>
      <c r="C225" s="221" t="s">
        <v>4</v>
      </c>
      <c r="D225" s="222"/>
      <c r="E225" s="222"/>
      <c r="F225" s="222"/>
      <c r="G225" s="222"/>
      <c r="H225" s="222"/>
      <c r="I225" s="222"/>
      <c r="J225" s="223"/>
      <c r="K225" s="204" t="s">
        <v>2</v>
      </c>
      <c r="L225" s="221" t="s">
        <v>5</v>
      </c>
      <c r="M225" s="222"/>
      <c r="N225" s="222"/>
      <c r="O225" s="222"/>
      <c r="P225" s="222"/>
      <c r="Q225" s="222"/>
      <c r="R225" s="222"/>
      <c r="S225" s="222"/>
      <c r="T225" s="204" t="s">
        <v>2</v>
      </c>
      <c r="U225" s="221" t="s">
        <v>6</v>
      </c>
      <c r="V225" s="221"/>
      <c r="W225" s="221"/>
      <c r="X225" s="221"/>
      <c r="Y225" s="221"/>
      <c r="Z225" s="221"/>
      <c r="AA225" s="221"/>
      <c r="AB225" s="204" t="s">
        <v>2</v>
      </c>
      <c r="AC225" s="221" t="s">
        <v>7</v>
      </c>
      <c r="AD225" s="222"/>
      <c r="AE225" s="222"/>
      <c r="AF225" s="222"/>
      <c r="AG225" s="222"/>
      <c r="AH225" s="222"/>
      <c r="AI225" s="223"/>
      <c r="AJ225" s="204" t="s">
        <v>2</v>
      </c>
      <c r="AK225" s="221" t="s">
        <v>8</v>
      </c>
      <c r="AL225" s="222"/>
      <c r="AM225" s="222"/>
      <c r="AN225" s="222"/>
      <c r="AO225" s="222"/>
      <c r="AP225" s="222"/>
      <c r="AQ225" s="222"/>
      <c r="AR225" s="222"/>
      <c r="AS225" s="83" t="s">
        <v>9</v>
      </c>
      <c r="AT225" s="204" t="s">
        <v>2</v>
      </c>
      <c r="AU225" s="221" t="s">
        <v>10</v>
      </c>
      <c r="AV225" s="221"/>
      <c r="AW225" s="221"/>
      <c r="AX225" s="221"/>
      <c r="AY225" s="221"/>
      <c r="AZ225" s="221"/>
      <c r="BA225" s="221"/>
      <c r="BB225" s="221"/>
    </row>
    <row r="226" spans="1:63" x14ac:dyDescent="0.25">
      <c r="A226" s="193"/>
      <c r="B226" s="194" t="s">
        <v>11</v>
      </c>
      <c r="C226" s="195" t="s">
        <v>12</v>
      </c>
      <c r="D226" s="195" t="s">
        <v>13</v>
      </c>
      <c r="E226" s="195" t="s">
        <v>14</v>
      </c>
      <c r="F226" s="195" t="s">
        <v>15</v>
      </c>
      <c r="G226" s="196" t="s">
        <v>16</v>
      </c>
      <c r="H226" s="195" t="s">
        <v>17</v>
      </c>
      <c r="I226" s="195" t="s">
        <v>18</v>
      </c>
      <c r="J226" s="197" t="s">
        <v>19</v>
      </c>
      <c r="K226" s="193"/>
      <c r="L226" s="195" t="s">
        <v>12</v>
      </c>
      <c r="M226" s="195" t="s">
        <v>13</v>
      </c>
      <c r="N226" s="195" t="s">
        <v>14</v>
      </c>
      <c r="O226" s="195" t="s">
        <v>15</v>
      </c>
      <c r="P226" s="196" t="s">
        <v>16</v>
      </c>
      <c r="Q226" s="195" t="s">
        <v>17</v>
      </c>
      <c r="R226" s="195" t="s">
        <v>18</v>
      </c>
      <c r="S226" s="198" t="s">
        <v>19</v>
      </c>
      <c r="T226" s="193"/>
      <c r="U226" s="195" t="s">
        <v>12</v>
      </c>
      <c r="V226" s="195" t="s">
        <v>13</v>
      </c>
      <c r="W226" s="195" t="s">
        <v>14</v>
      </c>
      <c r="X226" s="195" t="s">
        <v>15</v>
      </c>
      <c r="Y226" s="196" t="s">
        <v>16</v>
      </c>
      <c r="Z226" s="195" t="s">
        <v>17</v>
      </c>
      <c r="AA226" s="195" t="s">
        <v>18</v>
      </c>
      <c r="AB226" s="193"/>
      <c r="AC226" s="195" t="s">
        <v>12</v>
      </c>
      <c r="AD226" s="195" t="s">
        <v>13</v>
      </c>
      <c r="AE226" s="195" t="s">
        <v>14</v>
      </c>
      <c r="AF226" s="195" t="s">
        <v>15</v>
      </c>
      <c r="AG226" s="196" t="s">
        <v>16</v>
      </c>
      <c r="AH226" s="195" t="s">
        <v>17</v>
      </c>
      <c r="AI226" s="197" t="s">
        <v>18</v>
      </c>
      <c r="AJ226" s="193"/>
      <c r="AK226" s="195" t="s">
        <v>12</v>
      </c>
      <c r="AL226" s="195" t="s">
        <v>13</v>
      </c>
      <c r="AM226" s="195" t="s">
        <v>14</v>
      </c>
      <c r="AN226" s="195" t="s">
        <v>15</v>
      </c>
      <c r="AO226" s="196" t="s">
        <v>16</v>
      </c>
      <c r="AP226" s="195" t="s">
        <v>17</v>
      </c>
      <c r="AQ226" s="195" t="s">
        <v>18</v>
      </c>
      <c r="AR226" s="84" t="s">
        <v>19</v>
      </c>
      <c r="AS226" s="84" t="s">
        <v>11</v>
      </c>
      <c r="AT226" s="193"/>
      <c r="AU226" s="195" t="s">
        <v>12</v>
      </c>
      <c r="AV226" s="195" t="s">
        <v>13</v>
      </c>
      <c r="AW226" s="195" t="s">
        <v>14</v>
      </c>
      <c r="AX226" s="195" t="s">
        <v>15</v>
      </c>
      <c r="AY226" s="196" t="s">
        <v>16</v>
      </c>
      <c r="AZ226" s="195" t="s">
        <v>17</v>
      </c>
      <c r="BA226" s="195" t="s">
        <v>18</v>
      </c>
      <c r="BB226" s="84" t="s">
        <v>19</v>
      </c>
    </row>
    <row r="227" spans="1:63" x14ac:dyDescent="0.25">
      <c r="A227" s="193" t="s">
        <v>20</v>
      </c>
      <c r="B227" s="213">
        <v>832.93257230605889</v>
      </c>
      <c r="C227" s="88">
        <v>0</v>
      </c>
      <c r="D227" s="88">
        <v>0.87320531680063718</v>
      </c>
      <c r="E227" s="88">
        <v>0.12679468319936282</v>
      </c>
      <c r="F227" s="88">
        <v>0</v>
      </c>
      <c r="G227" s="88">
        <v>0</v>
      </c>
      <c r="H227" s="88">
        <v>0</v>
      </c>
      <c r="I227" s="88">
        <v>0</v>
      </c>
      <c r="J227" s="81">
        <f t="shared" ref="J227:J244" si="125">SUM(C227:I227)</f>
        <v>1</v>
      </c>
      <c r="K227" s="193" t="s">
        <v>20</v>
      </c>
      <c r="L227" s="199">
        <f>IFERROR(C227*$B227,0)</f>
        <v>0</v>
      </c>
      <c r="M227" s="199">
        <f t="shared" ref="M227:R244" si="126">IFERROR(D227*$B227,0)</f>
        <v>727.32115067408176</v>
      </c>
      <c r="N227" s="199">
        <f t="shared" si="126"/>
        <v>105.61142163197711</v>
      </c>
      <c r="O227" s="199">
        <f t="shared" si="126"/>
        <v>0</v>
      </c>
      <c r="P227" s="199">
        <f t="shared" si="126"/>
        <v>0</v>
      </c>
      <c r="Q227" s="199">
        <f t="shared" si="126"/>
        <v>0</v>
      </c>
      <c r="R227" s="199">
        <f t="shared" si="126"/>
        <v>0</v>
      </c>
      <c r="S227" s="82">
        <f t="shared" ref="S227:S240" si="127">SUM(L227:R227)</f>
        <v>832.93257230605889</v>
      </c>
      <c r="T227" s="193" t="s">
        <v>20</v>
      </c>
      <c r="U227" s="88">
        <v>0</v>
      </c>
      <c r="V227" s="88">
        <v>0.8445766656475564</v>
      </c>
      <c r="W227" s="88">
        <v>0.50389648030170253</v>
      </c>
      <c r="X227" s="88">
        <v>0</v>
      </c>
      <c r="Y227" s="88">
        <v>0</v>
      </c>
      <c r="Z227" s="88">
        <v>0</v>
      </c>
      <c r="AA227" s="88">
        <v>0</v>
      </c>
      <c r="AB227" s="193" t="s">
        <v>20</v>
      </c>
      <c r="AC227" s="88">
        <v>0</v>
      </c>
      <c r="AD227" s="88">
        <v>0.93500000000000005</v>
      </c>
      <c r="AE227" s="88">
        <v>0.55000000000000004</v>
      </c>
      <c r="AF227" s="88">
        <v>0</v>
      </c>
      <c r="AG227" s="88">
        <v>0</v>
      </c>
      <c r="AH227" s="88">
        <v>0</v>
      </c>
      <c r="AI227" s="88">
        <v>0</v>
      </c>
      <c r="AJ227" s="193" t="s">
        <v>20</v>
      </c>
      <c r="AK227" s="199">
        <f>IFERROR(U227*L227,0)</f>
        <v>0</v>
      </c>
      <c r="AL227" s="199">
        <f t="shared" ref="AL227:AQ244" si="128">IFERROR(V227*M227,0)</f>
        <v>614.27847229125996</v>
      </c>
      <c r="AM227" s="199">
        <f t="shared" si="128"/>
        <v>53.217223640012357</v>
      </c>
      <c r="AN227" s="199">
        <f t="shared" si="128"/>
        <v>0</v>
      </c>
      <c r="AO227" s="199">
        <f t="shared" si="128"/>
        <v>0</v>
      </c>
      <c r="AP227" s="199">
        <f t="shared" si="128"/>
        <v>0</v>
      </c>
      <c r="AQ227" s="199">
        <f t="shared" si="128"/>
        <v>0</v>
      </c>
      <c r="AR227" s="82">
        <f t="shared" ref="AR227:AR244" si="129">SUM(AK227:AQ227)</f>
        <v>667.49569593127228</v>
      </c>
      <c r="AS227" s="82">
        <f t="shared" ref="AS227:AS244" si="130">S227-AR227</f>
        <v>165.43687637478661</v>
      </c>
      <c r="AT227" s="193" t="s">
        <v>20</v>
      </c>
      <c r="AU227" s="199">
        <f t="shared" ref="AU227:BA244" si="131">IFERROR(L227*(1-U227/(AC227)),0)</f>
        <v>0</v>
      </c>
      <c r="AV227" s="199">
        <f t="shared" si="131"/>
        <v>70.338827367921411</v>
      </c>
      <c r="AW227" s="199">
        <f t="shared" si="131"/>
        <v>8.8528331955910229</v>
      </c>
      <c r="AX227" s="199">
        <f t="shared" si="131"/>
        <v>0</v>
      </c>
      <c r="AY227" s="199">
        <f t="shared" si="131"/>
        <v>0</v>
      </c>
      <c r="AZ227" s="199">
        <f t="shared" si="131"/>
        <v>0</v>
      </c>
      <c r="BA227" s="199">
        <f t="shared" si="131"/>
        <v>0</v>
      </c>
      <c r="BB227" s="82">
        <f t="shared" ref="BB227:BB244" si="132">SUM(AU227:BA227)</f>
        <v>79.191660563512428</v>
      </c>
      <c r="BK227" s="85"/>
    </row>
    <row r="228" spans="1:63" x14ac:dyDescent="0.25">
      <c r="A228" s="193" t="s">
        <v>21</v>
      </c>
      <c r="B228" s="213">
        <v>51.120605268998986</v>
      </c>
      <c r="C228" s="88">
        <v>0</v>
      </c>
      <c r="D228" s="88">
        <v>0.74240000000000006</v>
      </c>
      <c r="E228" s="88">
        <v>0.2576</v>
      </c>
      <c r="F228" s="88">
        <v>0</v>
      </c>
      <c r="G228" s="88">
        <v>0</v>
      </c>
      <c r="H228" s="88">
        <v>0</v>
      </c>
      <c r="I228" s="88">
        <v>0</v>
      </c>
      <c r="J228" s="81">
        <f t="shared" si="125"/>
        <v>1</v>
      </c>
      <c r="K228" s="193" t="s">
        <v>21</v>
      </c>
      <c r="L228" s="199">
        <f t="shared" ref="L228:L244" si="133">IFERROR(C228*$B228,0)</f>
        <v>0</v>
      </c>
      <c r="M228" s="199">
        <f t="shared" si="126"/>
        <v>37.951937351704849</v>
      </c>
      <c r="N228" s="199">
        <f t="shared" si="126"/>
        <v>13.168667917294139</v>
      </c>
      <c r="O228" s="199">
        <f t="shared" si="126"/>
        <v>0</v>
      </c>
      <c r="P228" s="199">
        <f t="shared" si="126"/>
        <v>0</v>
      </c>
      <c r="Q228" s="199">
        <f t="shared" si="126"/>
        <v>0</v>
      </c>
      <c r="R228" s="199">
        <f t="shared" si="126"/>
        <v>0</v>
      </c>
      <c r="S228" s="82">
        <f t="shared" si="127"/>
        <v>51.120605268998986</v>
      </c>
      <c r="T228" s="193" t="s">
        <v>21</v>
      </c>
      <c r="U228" s="88">
        <v>0</v>
      </c>
      <c r="V228" s="88">
        <v>0.77</v>
      </c>
      <c r="W228" s="88">
        <v>0.52</v>
      </c>
      <c r="X228" s="88">
        <v>0</v>
      </c>
      <c r="Y228" s="88">
        <v>0</v>
      </c>
      <c r="Z228" s="88">
        <v>0</v>
      </c>
      <c r="AA228" s="88">
        <v>0</v>
      </c>
      <c r="AB228" s="193" t="s">
        <v>21</v>
      </c>
      <c r="AC228" s="88">
        <v>0</v>
      </c>
      <c r="AD228" s="88">
        <v>0.90300000000000002</v>
      </c>
      <c r="AE228" s="88">
        <v>0.55000000000000004</v>
      </c>
      <c r="AF228" s="88">
        <v>0</v>
      </c>
      <c r="AG228" s="88">
        <v>0</v>
      </c>
      <c r="AH228" s="88">
        <v>0</v>
      </c>
      <c r="AI228" s="88">
        <v>0</v>
      </c>
      <c r="AJ228" s="193" t="s">
        <v>21</v>
      </c>
      <c r="AK228" s="199">
        <f t="shared" ref="AK228:AK244" si="134">IFERROR(U228*L228,0)</f>
        <v>0</v>
      </c>
      <c r="AL228" s="199">
        <f t="shared" si="128"/>
        <v>29.222991760812736</v>
      </c>
      <c r="AM228" s="199">
        <f t="shared" si="128"/>
        <v>6.8477073169929525</v>
      </c>
      <c r="AN228" s="199">
        <f t="shared" si="128"/>
        <v>0</v>
      </c>
      <c r="AO228" s="199">
        <f t="shared" si="128"/>
        <v>0</v>
      </c>
      <c r="AP228" s="199">
        <f t="shared" si="128"/>
        <v>0</v>
      </c>
      <c r="AQ228" s="199">
        <f t="shared" si="128"/>
        <v>0</v>
      </c>
      <c r="AR228" s="82">
        <f t="shared" si="129"/>
        <v>36.070699077805685</v>
      </c>
      <c r="AS228" s="82">
        <f t="shared" si="130"/>
        <v>15.049906191193301</v>
      </c>
      <c r="AT228" s="193" t="s">
        <v>21</v>
      </c>
      <c r="AU228" s="199">
        <f t="shared" si="131"/>
        <v>0</v>
      </c>
      <c r="AV228" s="199">
        <f t="shared" si="131"/>
        <v>5.5898202300960644</v>
      </c>
      <c r="AW228" s="199">
        <f t="shared" si="131"/>
        <v>0.71829097730695324</v>
      </c>
      <c r="AX228" s="199">
        <f t="shared" si="131"/>
        <v>0</v>
      </c>
      <c r="AY228" s="199">
        <f t="shared" si="131"/>
        <v>0</v>
      </c>
      <c r="AZ228" s="199">
        <f t="shared" si="131"/>
        <v>0</v>
      </c>
      <c r="BA228" s="199">
        <f t="shared" si="131"/>
        <v>0</v>
      </c>
      <c r="BB228" s="82">
        <f t="shared" si="132"/>
        <v>6.3081112074030177</v>
      </c>
      <c r="BK228" s="85"/>
    </row>
    <row r="229" spans="1:63" x14ac:dyDescent="0.25">
      <c r="A229" s="193" t="s">
        <v>22</v>
      </c>
      <c r="B229" s="213">
        <v>0</v>
      </c>
      <c r="C229" s="88">
        <v>0</v>
      </c>
      <c r="D229" s="88">
        <v>0</v>
      </c>
      <c r="E229" s="88">
        <v>0</v>
      </c>
      <c r="F229" s="88">
        <v>0</v>
      </c>
      <c r="G229" s="88">
        <v>0</v>
      </c>
      <c r="H229" s="88">
        <v>0</v>
      </c>
      <c r="I229" s="88">
        <v>0</v>
      </c>
      <c r="J229" s="81">
        <f t="shared" si="125"/>
        <v>0</v>
      </c>
      <c r="K229" s="193" t="s">
        <v>22</v>
      </c>
      <c r="L229" s="199">
        <f t="shared" si="133"/>
        <v>0</v>
      </c>
      <c r="M229" s="199">
        <f t="shared" si="126"/>
        <v>0</v>
      </c>
      <c r="N229" s="199">
        <f t="shared" si="126"/>
        <v>0</v>
      </c>
      <c r="O229" s="199">
        <f t="shared" si="126"/>
        <v>0</v>
      </c>
      <c r="P229" s="199">
        <f t="shared" si="126"/>
        <v>0</v>
      </c>
      <c r="Q229" s="199">
        <f t="shared" si="126"/>
        <v>0</v>
      </c>
      <c r="R229" s="199">
        <f t="shared" si="126"/>
        <v>0</v>
      </c>
      <c r="S229" s="82">
        <f t="shared" si="127"/>
        <v>0</v>
      </c>
      <c r="T229" s="193" t="s">
        <v>22</v>
      </c>
      <c r="U229" s="88">
        <v>0</v>
      </c>
      <c r="V229" s="88">
        <v>0</v>
      </c>
      <c r="W229" s="88">
        <v>0</v>
      </c>
      <c r="X229" s="88">
        <v>0</v>
      </c>
      <c r="Y229" s="88">
        <v>0</v>
      </c>
      <c r="Z229" s="88">
        <v>0</v>
      </c>
      <c r="AA229" s="88">
        <v>0</v>
      </c>
      <c r="AB229" s="193" t="s">
        <v>22</v>
      </c>
      <c r="AC229" s="88">
        <v>0</v>
      </c>
      <c r="AD229" s="88">
        <v>0</v>
      </c>
      <c r="AE229" s="88">
        <v>0</v>
      </c>
      <c r="AF229" s="88">
        <v>0</v>
      </c>
      <c r="AG229" s="88">
        <v>0</v>
      </c>
      <c r="AH229" s="88">
        <v>0</v>
      </c>
      <c r="AI229" s="88">
        <v>0</v>
      </c>
      <c r="AJ229" s="193" t="s">
        <v>22</v>
      </c>
      <c r="AK229" s="199">
        <f t="shared" si="134"/>
        <v>0</v>
      </c>
      <c r="AL229" s="199">
        <f t="shared" si="128"/>
        <v>0</v>
      </c>
      <c r="AM229" s="199">
        <f t="shared" si="128"/>
        <v>0</v>
      </c>
      <c r="AN229" s="199">
        <f t="shared" si="128"/>
        <v>0</v>
      </c>
      <c r="AO229" s="199">
        <f t="shared" si="128"/>
        <v>0</v>
      </c>
      <c r="AP229" s="199">
        <f t="shared" si="128"/>
        <v>0</v>
      </c>
      <c r="AQ229" s="199">
        <f t="shared" si="128"/>
        <v>0</v>
      </c>
      <c r="AR229" s="82">
        <f t="shared" si="129"/>
        <v>0</v>
      </c>
      <c r="AS229" s="82">
        <f t="shared" si="130"/>
        <v>0</v>
      </c>
      <c r="AT229" s="193" t="s">
        <v>22</v>
      </c>
      <c r="AU229" s="199">
        <f t="shared" si="131"/>
        <v>0</v>
      </c>
      <c r="AV229" s="199">
        <f t="shared" si="131"/>
        <v>0</v>
      </c>
      <c r="AW229" s="199">
        <f t="shared" si="131"/>
        <v>0</v>
      </c>
      <c r="AX229" s="199">
        <f t="shared" si="131"/>
        <v>0</v>
      </c>
      <c r="AY229" s="199">
        <f t="shared" si="131"/>
        <v>0</v>
      </c>
      <c r="AZ229" s="199">
        <f t="shared" si="131"/>
        <v>0</v>
      </c>
      <c r="BA229" s="199">
        <f t="shared" si="131"/>
        <v>0</v>
      </c>
      <c r="BB229" s="82">
        <f t="shared" si="132"/>
        <v>0</v>
      </c>
      <c r="BK229" s="85"/>
    </row>
    <row r="230" spans="1:63" x14ac:dyDescent="0.25">
      <c r="A230" s="193" t="s">
        <v>23</v>
      </c>
      <c r="B230" s="213">
        <v>2149.5275999999999</v>
      </c>
      <c r="C230" s="88">
        <v>0</v>
      </c>
      <c r="D230" s="88">
        <v>0.79132496054778689</v>
      </c>
      <c r="E230" s="88">
        <v>0.20867503945221313</v>
      </c>
      <c r="F230" s="88">
        <v>0</v>
      </c>
      <c r="G230" s="88">
        <v>0</v>
      </c>
      <c r="H230" s="88">
        <v>0</v>
      </c>
      <c r="I230" s="88">
        <v>0</v>
      </c>
      <c r="J230" s="81">
        <f t="shared" si="125"/>
        <v>1</v>
      </c>
      <c r="K230" s="193" t="s">
        <v>23</v>
      </c>
      <c r="L230" s="199">
        <f t="shared" si="133"/>
        <v>0</v>
      </c>
      <c r="M230" s="199">
        <f t="shared" si="126"/>
        <v>1700.9748432663789</v>
      </c>
      <c r="N230" s="199">
        <f t="shared" si="126"/>
        <v>448.55275673362098</v>
      </c>
      <c r="O230" s="199">
        <f t="shared" si="126"/>
        <v>0</v>
      </c>
      <c r="P230" s="199">
        <f t="shared" si="126"/>
        <v>0</v>
      </c>
      <c r="Q230" s="199">
        <f t="shared" si="126"/>
        <v>0</v>
      </c>
      <c r="R230" s="199">
        <f t="shared" si="126"/>
        <v>0</v>
      </c>
      <c r="S230" s="82">
        <f t="shared" si="127"/>
        <v>2149.5275999999999</v>
      </c>
      <c r="T230" s="193" t="s">
        <v>23</v>
      </c>
      <c r="U230" s="88">
        <v>0</v>
      </c>
      <c r="V230" s="88">
        <v>0.79970407785370934</v>
      </c>
      <c r="W230" s="88">
        <v>0.52</v>
      </c>
      <c r="X230" s="88">
        <v>0</v>
      </c>
      <c r="Y230" s="88">
        <v>0</v>
      </c>
      <c r="Z230" s="88">
        <v>0</v>
      </c>
      <c r="AA230" s="88">
        <v>0</v>
      </c>
      <c r="AB230" s="193" t="s">
        <v>23</v>
      </c>
      <c r="AC230" s="88">
        <v>0</v>
      </c>
      <c r="AD230" s="88">
        <v>0.90300000000000002</v>
      </c>
      <c r="AE230" s="88">
        <v>0.55000000000000004</v>
      </c>
      <c r="AF230" s="88">
        <v>0</v>
      </c>
      <c r="AG230" s="88">
        <v>0</v>
      </c>
      <c r="AH230" s="88">
        <v>0</v>
      </c>
      <c r="AI230" s="88">
        <v>0</v>
      </c>
      <c r="AJ230" s="193" t="s">
        <v>23</v>
      </c>
      <c r="AK230" s="199">
        <f t="shared" si="134"/>
        <v>0</v>
      </c>
      <c r="AL230" s="199">
        <f t="shared" si="128"/>
        <v>1360.2765184866973</v>
      </c>
      <c r="AM230" s="199">
        <f t="shared" si="128"/>
        <v>233.24743350148293</v>
      </c>
      <c r="AN230" s="199">
        <f t="shared" si="128"/>
        <v>0</v>
      </c>
      <c r="AO230" s="199">
        <f t="shared" si="128"/>
        <v>0</v>
      </c>
      <c r="AP230" s="199">
        <f t="shared" si="128"/>
        <v>0</v>
      </c>
      <c r="AQ230" s="199">
        <f t="shared" si="128"/>
        <v>0</v>
      </c>
      <c r="AR230" s="82">
        <f t="shared" si="129"/>
        <v>1593.5239519881802</v>
      </c>
      <c r="AS230" s="82">
        <f t="shared" si="130"/>
        <v>556.00364801181968</v>
      </c>
      <c r="AT230" s="193" t="s">
        <v>23</v>
      </c>
      <c r="AU230" s="199">
        <f t="shared" si="131"/>
        <v>0</v>
      </c>
      <c r="AV230" s="199">
        <f t="shared" si="131"/>
        <v>194.57781282706847</v>
      </c>
      <c r="AW230" s="199">
        <f t="shared" si="131"/>
        <v>24.466514003652062</v>
      </c>
      <c r="AX230" s="199">
        <f t="shared" si="131"/>
        <v>0</v>
      </c>
      <c r="AY230" s="199">
        <f t="shared" si="131"/>
        <v>0</v>
      </c>
      <c r="AZ230" s="199">
        <f t="shared" si="131"/>
        <v>0</v>
      </c>
      <c r="BA230" s="199">
        <f t="shared" si="131"/>
        <v>0</v>
      </c>
      <c r="BB230" s="82">
        <f t="shared" si="132"/>
        <v>219.04432683072054</v>
      </c>
      <c r="BK230" s="85"/>
    </row>
    <row r="231" spans="1:63" x14ac:dyDescent="0.25">
      <c r="A231" s="200" t="s">
        <v>24</v>
      </c>
      <c r="B231" s="213">
        <v>17523.903671558677</v>
      </c>
      <c r="C231" s="88">
        <v>0</v>
      </c>
      <c r="D231" s="88">
        <v>1</v>
      </c>
      <c r="E231" s="88">
        <v>0</v>
      </c>
      <c r="F231" s="88">
        <v>0</v>
      </c>
      <c r="G231" s="88">
        <v>0</v>
      </c>
      <c r="H231" s="88">
        <v>0</v>
      </c>
      <c r="I231" s="88">
        <v>0</v>
      </c>
      <c r="J231" s="81">
        <f t="shared" si="125"/>
        <v>1</v>
      </c>
      <c r="K231" s="200" t="s">
        <v>24</v>
      </c>
      <c r="L231" s="199">
        <f t="shared" si="133"/>
        <v>0</v>
      </c>
      <c r="M231" s="199">
        <f t="shared" si="126"/>
        <v>17523.903671558677</v>
      </c>
      <c r="N231" s="199">
        <f t="shared" si="126"/>
        <v>0</v>
      </c>
      <c r="O231" s="199">
        <f t="shared" si="126"/>
        <v>0</v>
      </c>
      <c r="P231" s="199">
        <f t="shared" si="126"/>
        <v>0</v>
      </c>
      <c r="Q231" s="199">
        <f t="shared" si="126"/>
        <v>0</v>
      </c>
      <c r="R231" s="199">
        <f t="shared" si="126"/>
        <v>0</v>
      </c>
      <c r="S231" s="82">
        <f t="shared" si="127"/>
        <v>17523.903671558677</v>
      </c>
      <c r="T231" s="200" t="s">
        <v>24</v>
      </c>
      <c r="U231" s="88">
        <v>0</v>
      </c>
      <c r="V231" s="88">
        <v>0.80006528468766691</v>
      </c>
      <c r="W231" s="88">
        <v>0</v>
      </c>
      <c r="X231" s="88">
        <v>0</v>
      </c>
      <c r="Y231" s="88">
        <v>0</v>
      </c>
      <c r="Z231" s="88">
        <v>0</v>
      </c>
      <c r="AA231" s="88">
        <v>0</v>
      </c>
      <c r="AB231" s="200" t="s">
        <v>24</v>
      </c>
      <c r="AC231" s="88">
        <v>0</v>
      </c>
      <c r="AD231" s="88">
        <v>0.90300000000000002</v>
      </c>
      <c r="AE231" s="88">
        <v>0</v>
      </c>
      <c r="AF231" s="88">
        <v>0</v>
      </c>
      <c r="AG231" s="88">
        <v>0</v>
      </c>
      <c r="AH231" s="88">
        <v>0</v>
      </c>
      <c r="AI231" s="88">
        <v>0</v>
      </c>
      <c r="AJ231" s="200" t="s">
        <v>24</v>
      </c>
      <c r="AK231" s="199">
        <f t="shared" si="134"/>
        <v>0</v>
      </c>
      <c r="AL231" s="199">
        <f t="shared" si="128"/>
        <v>14020.266979824844</v>
      </c>
      <c r="AM231" s="199">
        <f t="shared" si="128"/>
        <v>0</v>
      </c>
      <c r="AN231" s="199">
        <f t="shared" si="128"/>
        <v>0</v>
      </c>
      <c r="AO231" s="199">
        <f t="shared" si="128"/>
        <v>0</v>
      </c>
      <c r="AP231" s="199">
        <f t="shared" si="128"/>
        <v>0</v>
      </c>
      <c r="AQ231" s="199">
        <f t="shared" si="128"/>
        <v>0</v>
      </c>
      <c r="AR231" s="82">
        <f t="shared" si="129"/>
        <v>14020.266979824844</v>
      </c>
      <c r="AS231" s="82">
        <f t="shared" si="130"/>
        <v>3503.6366917338328</v>
      </c>
      <c r="AT231" s="200" t="s">
        <v>24</v>
      </c>
      <c r="AU231" s="199">
        <f t="shared" si="131"/>
        <v>0</v>
      </c>
      <c r="AV231" s="199">
        <f t="shared" si="131"/>
        <v>1997.583649604255</v>
      </c>
      <c r="AW231" s="199">
        <f t="shared" si="131"/>
        <v>0</v>
      </c>
      <c r="AX231" s="199">
        <f t="shared" si="131"/>
        <v>0</v>
      </c>
      <c r="AY231" s="199">
        <f t="shared" si="131"/>
        <v>0</v>
      </c>
      <c r="AZ231" s="199">
        <f t="shared" si="131"/>
        <v>0</v>
      </c>
      <c r="BA231" s="199">
        <f t="shared" si="131"/>
        <v>0</v>
      </c>
      <c r="BB231" s="82">
        <f t="shared" si="132"/>
        <v>1997.583649604255</v>
      </c>
      <c r="BK231" s="85"/>
    </row>
    <row r="232" spans="1:63" x14ac:dyDescent="0.25">
      <c r="A232" s="201" t="s">
        <v>25</v>
      </c>
      <c r="B232" s="213">
        <v>9.9700000000000006</v>
      </c>
      <c r="C232" s="88">
        <v>0</v>
      </c>
      <c r="D232" s="88">
        <v>0.5</v>
      </c>
      <c r="E232" s="88">
        <v>0.5</v>
      </c>
      <c r="F232" s="88">
        <v>0</v>
      </c>
      <c r="G232" s="88">
        <v>0</v>
      </c>
      <c r="H232" s="88">
        <v>0</v>
      </c>
      <c r="I232" s="88">
        <v>0</v>
      </c>
      <c r="J232" s="81">
        <f t="shared" si="125"/>
        <v>1</v>
      </c>
      <c r="K232" s="201" t="s">
        <v>25</v>
      </c>
      <c r="L232" s="199">
        <f t="shared" si="133"/>
        <v>0</v>
      </c>
      <c r="M232" s="199">
        <f t="shared" si="126"/>
        <v>4.9850000000000003</v>
      </c>
      <c r="N232" s="199">
        <f t="shared" si="126"/>
        <v>4.9850000000000003</v>
      </c>
      <c r="O232" s="199">
        <f t="shared" si="126"/>
        <v>0</v>
      </c>
      <c r="P232" s="199">
        <f t="shared" si="126"/>
        <v>0</v>
      </c>
      <c r="Q232" s="199">
        <f t="shared" si="126"/>
        <v>0</v>
      </c>
      <c r="R232" s="199">
        <f t="shared" si="126"/>
        <v>0</v>
      </c>
      <c r="S232" s="82">
        <f t="shared" si="127"/>
        <v>9.9700000000000006</v>
      </c>
      <c r="T232" s="201" t="s">
        <v>25</v>
      </c>
      <c r="U232" s="88">
        <v>0</v>
      </c>
      <c r="V232" s="88">
        <v>0.77</v>
      </c>
      <c r="W232" s="88">
        <v>0.52</v>
      </c>
      <c r="X232" s="88">
        <v>0</v>
      </c>
      <c r="Y232" s="88">
        <v>0</v>
      </c>
      <c r="Z232" s="88">
        <v>0</v>
      </c>
      <c r="AA232" s="88">
        <v>0</v>
      </c>
      <c r="AB232" s="201" t="s">
        <v>25</v>
      </c>
      <c r="AC232" s="88">
        <v>0</v>
      </c>
      <c r="AD232" s="88">
        <v>0.90300000000000002</v>
      </c>
      <c r="AE232" s="88">
        <v>0.55000000000000004</v>
      </c>
      <c r="AF232" s="88">
        <v>0</v>
      </c>
      <c r="AG232" s="88">
        <v>0</v>
      </c>
      <c r="AH232" s="88">
        <v>0</v>
      </c>
      <c r="AI232" s="88">
        <v>0</v>
      </c>
      <c r="AJ232" s="201" t="s">
        <v>25</v>
      </c>
      <c r="AK232" s="199">
        <f t="shared" si="134"/>
        <v>0</v>
      </c>
      <c r="AL232" s="199">
        <f t="shared" si="128"/>
        <v>3.8384500000000004</v>
      </c>
      <c r="AM232" s="199">
        <f t="shared" si="128"/>
        <v>2.5922000000000001</v>
      </c>
      <c r="AN232" s="199">
        <f t="shared" si="128"/>
        <v>0</v>
      </c>
      <c r="AO232" s="199">
        <f t="shared" si="128"/>
        <v>0</v>
      </c>
      <c r="AP232" s="199">
        <f t="shared" si="128"/>
        <v>0</v>
      </c>
      <c r="AQ232" s="199">
        <f t="shared" si="128"/>
        <v>0</v>
      </c>
      <c r="AR232" s="82">
        <f t="shared" si="129"/>
        <v>6.43065</v>
      </c>
      <c r="AS232" s="82">
        <f t="shared" si="130"/>
        <v>3.5393500000000007</v>
      </c>
      <c r="AT232" s="201" t="s">
        <v>25</v>
      </c>
      <c r="AU232" s="199">
        <f t="shared" si="131"/>
        <v>0</v>
      </c>
      <c r="AV232" s="199">
        <f t="shared" si="131"/>
        <v>0.73422480620155062</v>
      </c>
      <c r="AW232" s="199">
        <f t="shared" si="131"/>
        <v>0.27190909090909104</v>
      </c>
      <c r="AX232" s="199">
        <f t="shared" si="131"/>
        <v>0</v>
      </c>
      <c r="AY232" s="199">
        <f t="shared" si="131"/>
        <v>0</v>
      </c>
      <c r="AZ232" s="199">
        <f t="shared" si="131"/>
        <v>0</v>
      </c>
      <c r="BA232" s="199">
        <f t="shared" si="131"/>
        <v>0</v>
      </c>
      <c r="BB232" s="82">
        <f t="shared" si="132"/>
        <v>1.0061338971106417</v>
      </c>
      <c r="BK232" s="85"/>
    </row>
    <row r="233" spans="1:63" x14ac:dyDescent="0.25">
      <c r="A233" s="193" t="s">
        <v>26</v>
      </c>
      <c r="B233" s="213">
        <v>242.49138308647906</v>
      </c>
      <c r="C233" s="88">
        <v>0.95169999999999999</v>
      </c>
      <c r="D233" s="88">
        <v>2.0299999999999999E-2</v>
      </c>
      <c r="E233" s="88">
        <v>2.7999999999999997E-2</v>
      </c>
      <c r="F233" s="88">
        <v>0</v>
      </c>
      <c r="G233" s="88">
        <v>0</v>
      </c>
      <c r="H233" s="88">
        <v>0</v>
      </c>
      <c r="I233" s="88">
        <v>0</v>
      </c>
      <c r="J233" s="81">
        <f t="shared" si="125"/>
        <v>1</v>
      </c>
      <c r="K233" s="193" t="s">
        <v>26</v>
      </c>
      <c r="L233" s="199">
        <f t="shared" si="133"/>
        <v>230.77904928340212</v>
      </c>
      <c r="M233" s="199">
        <f t="shared" si="126"/>
        <v>4.9225750766555247</v>
      </c>
      <c r="N233" s="199">
        <f t="shared" si="126"/>
        <v>6.7897587264214128</v>
      </c>
      <c r="O233" s="199">
        <f t="shared" si="126"/>
        <v>0</v>
      </c>
      <c r="P233" s="199">
        <f t="shared" si="126"/>
        <v>0</v>
      </c>
      <c r="Q233" s="199">
        <f t="shared" si="126"/>
        <v>0</v>
      </c>
      <c r="R233" s="199">
        <f t="shared" si="126"/>
        <v>0</v>
      </c>
      <c r="S233" s="82">
        <f t="shared" si="127"/>
        <v>242.49138308647906</v>
      </c>
      <c r="T233" s="193" t="s">
        <v>26</v>
      </c>
      <c r="U233" s="88">
        <v>0.437</v>
      </c>
      <c r="V233" s="88">
        <v>0.88000000000000012</v>
      </c>
      <c r="W233" s="88">
        <v>0.52</v>
      </c>
      <c r="X233" s="88">
        <v>0</v>
      </c>
      <c r="Y233" s="88">
        <v>0</v>
      </c>
      <c r="Z233" s="88">
        <v>0</v>
      </c>
      <c r="AA233" s="88">
        <v>0</v>
      </c>
      <c r="AB233" s="193" t="s">
        <v>26</v>
      </c>
      <c r="AC233" s="88">
        <v>0.45</v>
      </c>
      <c r="AD233" s="88">
        <v>0.93500000000000016</v>
      </c>
      <c r="AE233" s="88">
        <v>0.55000000000000004</v>
      </c>
      <c r="AF233" s="88">
        <v>0</v>
      </c>
      <c r="AG233" s="88">
        <v>0</v>
      </c>
      <c r="AH233" s="88">
        <v>0</v>
      </c>
      <c r="AI233" s="88">
        <v>0</v>
      </c>
      <c r="AJ233" s="193" t="s">
        <v>26</v>
      </c>
      <c r="AK233" s="199">
        <f t="shared" si="134"/>
        <v>100.85044453684672</v>
      </c>
      <c r="AL233" s="199">
        <f t="shared" si="128"/>
        <v>4.3318660674568621</v>
      </c>
      <c r="AM233" s="199">
        <f t="shared" si="128"/>
        <v>3.5306745377391349</v>
      </c>
      <c r="AN233" s="199">
        <f t="shared" si="128"/>
        <v>0</v>
      </c>
      <c r="AO233" s="199">
        <f t="shared" si="128"/>
        <v>0</v>
      </c>
      <c r="AP233" s="199">
        <f t="shared" si="128"/>
        <v>0</v>
      </c>
      <c r="AQ233" s="199">
        <f t="shared" si="128"/>
        <v>0</v>
      </c>
      <c r="AR233" s="82">
        <f t="shared" si="129"/>
        <v>108.71298514204271</v>
      </c>
      <c r="AS233" s="82">
        <f t="shared" si="130"/>
        <v>133.77839794443634</v>
      </c>
      <c r="AT233" s="193" t="s">
        <v>26</v>
      </c>
      <c r="AU233" s="199">
        <f t="shared" si="131"/>
        <v>6.6669503126316343</v>
      </c>
      <c r="AV233" s="199">
        <f t="shared" si="131"/>
        <v>0.2895632398032662</v>
      </c>
      <c r="AW233" s="199">
        <f t="shared" si="131"/>
        <v>0.37035047598662263</v>
      </c>
      <c r="AX233" s="199">
        <f t="shared" si="131"/>
        <v>0</v>
      </c>
      <c r="AY233" s="199">
        <f t="shared" si="131"/>
        <v>0</v>
      </c>
      <c r="AZ233" s="199">
        <f t="shared" si="131"/>
        <v>0</v>
      </c>
      <c r="BA233" s="199">
        <f t="shared" si="131"/>
        <v>0</v>
      </c>
      <c r="BB233" s="82">
        <f t="shared" si="132"/>
        <v>7.3268640284215234</v>
      </c>
      <c r="BK233" s="85"/>
    </row>
    <row r="234" spans="1:63" x14ac:dyDescent="0.25">
      <c r="A234" s="193" t="s">
        <v>27</v>
      </c>
      <c r="B234" s="213">
        <v>86.989206499553603</v>
      </c>
      <c r="C234" s="88">
        <v>0</v>
      </c>
      <c r="D234" s="88">
        <v>1</v>
      </c>
      <c r="E234" s="88">
        <v>0</v>
      </c>
      <c r="F234" s="88">
        <v>0</v>
      </c>
      <c r="G234" s="88">
        <v>0</v>
      </c>
      <c r="H234" s="88">
        <v>0</v>
      </c>
      <c r="I234" s="88">
        <v>0</v>
      </c>
      <c r="J234" s="81">
        <f t="shared" si="125"/>
        <v>1</v>
      </c>
      <c r="K234" s="193" t="s">
        <v>27</v>
      </c>
      <c r="L234" s="199">
        <f t="shared" si="133"/>
        <v>0</v>
      </c>
      <c r="M234" s="199">
        <f t="shared" si="126"/>
        <v>86.989206499553603</v>
      </c>
      <c r="N234" s="199">
        <f t="shared" si="126"/>
        <v>0</v>
      </c>
      <c r="O234" s="199">
        <f t="shared" si="126"/>
        <v>0</v>
      </c>
      <c r="P234" s="199">
        <f t="shared" si="126"/>
        <v>0</v>
      </c>
      <c r="Q234" s="199">
        <f t="shared" si="126"/>
        <v>0</v>
      </c>
      <c r="R234" s="199">
        <f t="shared" si="126"/>
        <v>0</v>
      </c>
      <c r="S234" s="82">
        <f t="shared" si="127"/>
        <v>86.989206499553603</v>
      </c>
      <c r="T234" s="193" t="s">
        <v>27</v>
      </c>
      <c r="U234" s="88">
        <v>0</v>
      </c>
      <c r="V234" s="88">
        <v>0.85</v>
      </c>
      <c r="W234" s="88">
        <v>0</v>
      </c>
      <c r="X234" s="88">
        <v>0</v>
      </c>
      <c r="Y234" s="88">
        <v>0</v>
      </c>
      <c r="Z234" s="88">
        <v>0</v>
      </c>
      <c r="AA234" s="88">
        <v>0</v>
      </c>
      <c r="AB234" s="193" t="s">
        <v>27</v>
      </c>
      <c r="AC234" s="88">
        <v>0</v>
      </c>
      <c r="AD234" s="88">
        <v>0.93500000000000005</v>
      </c>
      <c r="AE234" s="88">
        <v>0</v>
      </c>
      <c r="AF234" s="88">
        <v>0</v>
      </c>
      <c r="AG234" s="88">
        <v>0</v>
      </c>
      <c r="AH234" s="88">
        <v>0</v>
      </c>
      <c r="AI234" s="88">
        <v>0</v>
      </c>
      <c r="AJ234" s="193" t="s">
        <v>27</v>
      </c>
      <c r="AK234" s="199">
        <f t="shared" si="134"/>
        <v>0</v>
      </c>
      <c r="AL234" s="199">
        <f t="shared" si="128"/>
        <v>73.940825524620564</v>
      </c>
      <c r="AM234" s="199">
        <f t="shared" si="128"/>
        <v>0</v>
      </c>
      <c r="AN234" s="199">
        <f t="shared" si="128"/>
        <v>0</v>
      </c>
      <c r="AO234" s="199">
        <f t="shared" si="128"/>
        <v>0</v>
      </c>
      <c r="AP234" s="199">
        <f t="shared" si="128"/>
        <v>0</v>
      </c>
      <c r="AQ234" s="199">
        <f t="shared" si="128"/>
        <v>0</v>
      </c>
      <c r="AR234" s="82">
        <f t="shared" si="129"/>
        <v>73.940825524620564</v>
      </c>
      <c r="AS234" s="82">
        <f t="shared" si="130"/>
        <v>13.048380974933039</v>
      </c>
      <c r="AT234" s="193" t="s">
        <v>27</v>
      </c>
      <c r="AU234" s="199">
        <f t="shared" si="131"/>
        <v>0</v>
      </c>
      <c r="AV234" s="199">
        <f t="shared" si="131"/>
        <v>7.9081096817776029</v>
      </c>
      <c r="AW234" s="199">
        <f t="shared" si="131"/>
        <v>0</v>
      </c>
      <c r="AX234" s="199">
        <f t="shared" si="131"/>
        <v>0</v>
      </c>
      <c r="AY234" s="199">
        <f t="shared" si="131"/>
        <v>0</v>
      </c>
      <c r="AZ234" s="199">
        <f t="shared" si="131"/>
        <v>0</v>
      </c>
      <c r="BA234" s="199">
        <f t="shared" si="131"/>
        <v>0</v>
      </c>
      <c r="BB234" s="82">
        <f t="shared" si="132"/>
        <v>7.9081096817776029</v>
      </c>
      <c r="BK234" s="85"/>
    </row>
    <row r="235" spans="1:63" x14ac:dyDescent="0.25">
      <c r="A235" s="193" t="s">
        <v>28</v>
      </c>
      <c r="B235" s="213">
        <v>0</v>
      </c>
      <c r="C235" s="88">
        <v>0</v>
      </c>
      <c r="D235" s="88">
        <v>0</v>
      </c>
      <c r="E235" s="88">
        <v>0</v>
      </c>
      <c r="F235" s="88">
        <v>0</v>
      </c>
      <c r="G235" s="88">
        <v>0</v>
      </c>
      <c r="H235" s="88">
        <v>0</v>
      </c>
      <c r="I235" s="88">
        <v>0</v>
      </c>
      <c r="J235" s="81">
        <f t="shared" si="125"/>
        <v>0</v>
      </c>
      <c r="K235" s="193" t="s">
        <v>28</v>
      </c>
      <c r="L235" s="199">
        <f t="shared" si="133"/>
        <v>0</v>
      </c>
      <c r="M235" s="199">
        <f t="shared" si="126"/>
        <v>0</v>
      </c>
      <c r="N235" s="199">
        <f t="shared" si="126"/>
        <v>0</v>
      </c>
      <c r="O235" s="199">
        <f t="shared" si="126"/>
        <v>0</v>
      </c>
      <c r="P235" s="199">
        <f t="shared" si="126"/>
        <v>0</v>
      </c>
      <c r="Q235" s="199">
        <f t="shared" si="126"/>
        <v>0</v>
      </c>
      <c r="R235" s="199">
        <f t="shared" si="126"/>
        <v>0</v>
      </c>
      <c r="S235" s="82">
        <f t="shared" si="127"/>
        <v>0</v>
      </c>
      <c r="T235" s="193" t="s">
        <v>28</v>
      </c>
      <c r="U235" s="88">
        <v>0</v>
      </c>
      <c r="V235" s="88">
        <v>0</v>
      </c>
      <c r="W235" s="88">
        <v>0</v>
      </c>
      <c r="X235" s="88">
        <v>0</v>
      </c>
      <c r="Y235" s="88">
        <v>0</v>
      </c>
      <c r="Z235" s="88">
        <v>0</v>
      </c>
      <c r="AA235" s="88">
        <v>0</v>
      </c>
      <c r="AB235" s="193" t="s">
        <v>28</v>
      </c>
      <c r="AC235" s="88">
        <v>0</v>
      </c>
      <c r="AD235" s="88">
        <v>0</v>
      </c>
      <c r="AE235" s="88">
        <v>0</v>
      </c>
      <c r="AF235" s="88">
        <v>0</v>
      </c>
      <c r="AG235" s="88">
        <v>0</v>
      </c>
      <c r="AH235" s="88">
        <v>0</v>
      </c>
      <c r="AI235" s="88">
        <v>0</v>
      </c>
      <c r="AJ235" s="193" t="s">
        <v>28</v>
      </c>
      <c r="AK235" s="199">
        <f t="shared" si="134"/>
        <v>0</v>
      </c>
      <c r="AL235" s="199">
        <f t="shared" si="128"/>
        <v>0</v>
      </c>
      <c r="AM235" s="199">
        <f t="shared" si="128"/>
        <v>0</v>
      </c>
      <c r="AN235" s="199">
        <f t="shared" si="128"/>
        <v>0</v>
      </c>
      <c r="AO235" s="199">
        <f t="shared" si="128"/>
        <v>0</v>
      </c>
      <c r="AP235" s="199">
        <f t="shared" si="128"/>
        <v>0</v>
      </c>
      <c r="AQ235" s="199">
        <f t="shared" si="128"/>
        <v>0</v>
      </c>
      <c r="AR235" s="82">
        <f t="shared" si="129"/>
        <v>0</v>
      </c>
      <c r="AS235" s="82">
        <f t="shared" si="130"/>
        <v>0</v>
      </c>
      <c r="AT235" s="193" t="s">
        <v>28</v>
      </c>
      <c r="AU235" s="199">
        <f t="shared" si="131"/>
        <v>0</v>
      </c>
      <c r="AV235" s="199">
        <f t="shared" si="131"/>
        <v>0</v>
      </c>
      <c r="AW235" s="199">
        <f t="shared" si="131"/>
        <v>0</v>
      </c>
      <c r="AX235" s="199">
        <f t="shared" si="131"/>
        <v>0</v>
      </c>
      <c r="AY235" s="199">
        <f t="shared" si="131"/>
        <v>0</v>
      </c>
      <c r="AZ235" s="199">
        <f t="shared" si="131"/>
        <v>0</v>
      </c>
      <c r="BA235" s="199">
        <f t="shared" si="131"/>
        <v>0</v>
      </c>
      <c r="BB235" s="82">
        <f t="shared" si="132"/>
        <v>0</v>
      </c>
      <c r="BK235" s="85"/>
    </row>
    <row r="236" spans="1:63" x14ac:dyDescent="0.25">
      <c r="A236" s="193" t="s">
        <v>29</v>
      </c>
      <c r="B236" s="213">
        <v>240.70519666304349</v>
      </c>
      <c r="C236" s="88">
        <v>0.27638808331152426</v>
      </c>
      <c r="D236" s="88">
        <v>0.1790914411872602</v>
      </c>
      <c r="E236" s="88">
        <v>0.54452047550121563</v>
      </c>
      <c r="F236" s="88">
        <v>0</v>
      </c>
      <c r="G236" s="88">
        <v>0</v>
      </c>
      <c r="H236" s="88">
        <v>0</v>
      </c>
      <c r="I236" s="88">
        <v>0</v>
      </c>
      <c r="J236" s="81">
        <f t="shared" si="125"/>
        <v>1</v>
      </c>
      <c r="K236" s="193" t="s">
        <v>29</v>
      </c>
      <c r="L236" s="199">
        <f t="shared" si="133"/>
        <v>66.528047948822092</v>
      </c>
      <c r="M236" s="199">
        <f t="shared" si="126"/>
        <v>43.10824057164735</v>
      </c>
      <c r="N236" s="199">
        <f t="shared" si="126"/>
        <v>131.06890814257406</v>
      </c>
      <c r="O236" s="199">
        <f t="shared" si="126"/>
        <v>0</v>
      </c>
      <c r="P236" s="199">
        <f t="shared" si="126"/>
        <v>0</v>
      </c>
      <c r="Q236" s="199">
        <f t="shared" si="126"/>
        <v>0</v>
      </c>
      <c r="R236" s="199">
        <f t="shared" si="126"/>
        <v>0</v>
      </c>
      <c r="S236" s="82">
        <f t="shared" si="127"/>
        <v>240.70519666304349</v>
      </c>
      <c r="T236" s="193" t="s">
        <v>29</v>
      </c>
      <c r="U236" s="88">
        <v>0.28000000000000003</v>
      </c>
      <c r="V236" s="88">
        <v>0.85</v>
      </c>
      <c r="W236" s="88">
        <v>0.51999870967187956</v>
      </c>
      <c r="X236" s="88">
        <v>0</v>
      </c>
      <c r="Y236" s="88">
        <v>0</v>
      </c>
      <c r="Z236" s="88">
        <v>0</v>
      </c>
      <c r="AA236" s="88">
        <v>0</v>
      </c>
      <c r="AB236" s="193" t="s">
        <v>29</v>
      </c>
      <c r="AC236" s="88">
        <v>0.3</v>
      </c>
      <c r="AD236" s="88">
        <v>0.93500000000000005</v>
      </c>
      <c r="AE236" s="88">
        <v>0.54999999999999993</v>
      </c>
      <c r="AF236" s="88">
        <v>0</v>
      </c>
      <c r="AG236" s="88">
        <v>0</v>
      </c>
      <c r="AH236" s="88">
        <v>0</v>
      </c>
      <c r="AI236" s="88">
        <v>0</v>
      </c>
      <c r="AJ236" s="193" t="s">
        <v>29</v>
      </c>
      <c r="AK236" s="199">
        <f t="shared" si="134"/>
        <v>18.627853425670189</v>
      </c>
      <c r="AL236" s="199">
        <f t="shared" si="128"/>
        <v>36.642004485900245</v>
      </c>
      <c r="AM236" s="199">
        <f t="shared" si="128"/>
        <v>68.155663112240617</v>
      </c>
      <c r="AN236" s="199">
        <f t="shared" si="128"/>
        <v>0</v>
      </c>
      <c r="AO236" s="199">
        <f t="shared" si="128"/>
        <v>0</v>
      </c>
      <c r="AP236" s="199">
        <f t="shared" si="128"/>
        <v>0</v>
      </c>
      <c r="AQ236" s="199">
        <f t="shared" si="128"/>
        <v>0</v>
      </c>
      <c r="AR236" s="82">
        <f t="shared" si="129"/>
        <v>123.42552102381106</v>
      </c>
      <c r="AS236" s="82">
        <f t="shared" si="130"/>
        <v>117.27967563923244</v>
      </c>
      <c r="AT236" s="193" t="s">
        <v>29</v>
      </c>
      <c r="AU236" s="199">
        <f t="shared" si="131"/>
        <v>4.4352031965881311</v>
      </c>
      <c r="AV236" s="199">
        <f t="shared" si="131"/>
        <v>3.9189309610588512</v>
      </c>
      <c r="AW236" s="199">
        <f t="shared" si="131"/>
        <v>7.1495206657729167</v>
      </c>
      <c r="AX236" s="199">
        <f t="shared" si="131"/>
        <v>0</v>
      </c>
      <c r="AY236" s="199">
        <f t="shared" si="131"/>
        <v>0</v>
      </c>
      <c r="AZ236" s="199">
        <f t="shared" si="131"/>
        <v>0</v>
      </c>
      <c r="BA236" s="199">
        <f t="shared" si="131"/>
        <v>0</v>
      </c>
      <c r="BB236" s="82">
        <f t="shared" si="132"/>
        <v>15.503654823419899</v>
      </c>
      <c r="BK236" s="85"/>
    </row>
    <row r="237" spans="1:63" x14ac:dyDescent="0.25">
      <c r="A237" s="193" t="s">
        <v>30</v>
      </c>
      <c r="B237" s="213">
        <v>6.1814399999999999E-2</v>
      </c>
      <c r="C237" s="88">
        <v>0</v>
      </c>
      <c r="D237" s="88">
        <v>0.45200000000000001</v>
      </c>
      <c r="E237" s="88">
        <v>0.54800000000000004</v>
      </c>
      <c r="F237" s="88">
        <v>0</v>
      </c>
      <c r="G237" s="88">
        <v>0</v>
      </c>
      <c r="H237" s="88">
        <v>0</v>
      </c>
      <c r="I237" s="88">
        <v>0</v>
      </c>
      <c r="J237" s="81">
        <f t="shared" si="125"/>
        <v>1</v>
      </c>
      <c r="K237" s="193" t="s">
        <v>30</v>
      </c>
      <c r="L237" s="199">
        <f t="shared" si="133"/>
        <v>0</v>
      </c>
      <c r="M237" s="199">
        <f t="shared" si="126"/>
        <v>2.7940108799999998E-2</v>
      </c>
      <c r="N237" s="199">
        <f t="shared" si="126"/>
        <v>3.3874291200000003E-2</v>
      </c>
      <c r="O237" s="199">
        <f t="shared" si="126"/>
        <v>0</v>
      </c>
      <c r="P237" s="199">
        <f t="shared" si="126"/>
        <v>0</v>
      </c>
      <c r="Q237" s="199">
        <f t="shared" si="126"/>
        <v>0</v>
      </c>
      <c r="R237" s="199">
        <f t="shared" si="126"/>
        <v>0</v>
      </c>
      <c r="S237" s="82">
        <f t="shared" si="127"/>
        <v>6.1814400000000005E-2</v>
      </c>
      <c r="T237" s="193" t="s">
        <v>30</v>
      </c>
      <c r="U237" s="88">
        <v>0</v>
      </c>
      <c r="V237" s="88">
        <v>0.88</v>
      </c>
      <c r="W237" s="88">
        <v>0.52</v>
      </c>
      <c r="X237" s="88">
        <v>0</v>
      </c>
      <c r="Y237" s="88">
        <v>0</v>
      </c>
      <c r="Z237" s="88">
        <v>0</v>
      </c>
      <c r="AA237" s="88">
        <v>0</v>
      </c>
      <c r="AB237" s="193" t="s">
        <v>30</v>
      </c>
      <c r="AC237" s="88">
        <v>0</v>
      </c>
      <c r="AD237" s="88">
        <v>0.93500000000000005</v>
      </c>
      <c r="AE237" s="88">
        <v>0.55000000000000004</v>
      </c>
      <c r="AF237" s="88">
        <v>0</v>
      </c>
      <c r="AG237" s="88">
        <v>0</v>
      </c>
      <c r="AH237" s="88">
        <v>0</v>
      </c>
      <c r="AI237" s="88">
        <v>0</v>
      </c>
      <c r="AJ237" s="193" t="s">
        <v>30</v>
      </c>
      <c r="AK237" s="199">
        <f t="shared" si="134"/>
        <v>0</v>
      </c>
      <c r="AL237" s="199">
        <f t="shared" si="128"/>
        <v>2.4587295743999999E-2</v>
      </c>
      <c r="AM237" s="199">
        <f t="shared" si="128"/>
        <v>1.7614631424000004E-2</v>
      </c>
      <c r="AN237" s="199">
        <f t="shared" si="128"/>
        <v>0</v>
      </c>
      <c r="AO237" s="199">
        <f t="shared" si="128"/>
        <v>0</v>
      </c>
      <c r="AP237" s="199">
        <f t="shared" si="128"/>
        <v>0</v>
      </c>
      <c r="AQ237" s="199">
        <f t="shared" si="128"/>
        <v>0</v>
      </c>
      <c r="AR237" s="82">
        <f t="shared" si="129"/>
        <v>4.2201927168000003E-2</v>
      </c>
      <c r="AS237" s="82">
        <f t="shared" si="130"/>
        <v>1.9612472832000002E-2</v>
      </c>
      <c r="AT237" s="193" t="s">
        <v>30</v>
      </c>
      <c r="AU237" s="199">
        <f t="shared" si="131"/>
        <v>0</v>
      </c>
      <c r="AV237" s="199">
        <f t="shared" si="131"/>
        <v>1.6435358117647062E-3</v>
      </c>
      <c r="AW237" s="199">
        <f t="shared" si="131"/>
        <v>1.8476886109090917E-3</v>
      </c>
      <c r="AX237" s="199">
        <f t="shared" si="131"/>
        <v>0</v>
      </c>
      <c r="AY237" s="199">
        <f t="shared" si="131"/>
        <v>0</v>
      </c>
      <c r="AZ237" s="199">
        <f t="shared" si="131"/>
        <v>0</v>
      </c>
      <c r="BA237" s="199">
        <f t="shared" si="131"/>
        <v>0</v>
      </c>
      <c r="BB237" s="82">
        <f t="shared" si="132"/>
        <v>3.4912244226737981E-3</v>
      </c>
      <c r="BK237" s="85"/>
    </row>
    <row r="238" spans="1:63" x14ac:dyDescent="0.25">
      <c r="A238" s="193" t="s">
        <v>31</v>
      </c>
      <c r="B238" s="213">
        <v>0</v>
      </c>
      <c r="C238" s="88">
        <v>0</v>
      </c>
      <c r="D238" s="88">
        <v>0</v>
      </c>
      <c r="E238" s="88">
        <v>0</v>
      </c>
      <c r="F238" s="88">
        <v>0</v>
      </c>
      <c r="G238" s="88">
        <v>0</v>
      </c>
      <c r="H238" s="88">
        <v>0</v>
      </c>
      <c r="I238" s="88">
        <v>0</v>
      </c>
      <c r="J238" s="81">
        <f t="shared" si="125"/>
        <v>0</v>
      </c>
      <c r="K238" s="193" t="s">
        <v>31</v>
      </c>
      <c r="L238" s="199">
        <f t="shared" si="133"/>
        <v>0</v>
      </c>
      <c r="M238" s="199">
        <f t="shared" si="126"/>
        <v>0</v>
      </c>
      <c r="N238" s="199">
        <f t="shared" si="126"/>
        <v>0</v>
      </c>
      <c r="O238" s="199">
        <f t="shared" si="126"/>
        <v>0</v>
      </c>
      <c r="P238" s="199">
        <f t="shared" si="126"/>
        <v>0</v>
      </c>
      <c r="Q238" s="199">
        <f t="shared" si="126"/>
        <v>0</v>
      </c>
      <c r="R238" s="199">
        <f t="shared" si="126"/>
        <v>0</v>
      </c>
      <c r="S238" s="82">
        <f t="shared" si="127"/>
        <v>0</v>
      </c>
      <c r="T238" s="193" t="s">
        <v>31</v>
      </c>
      <c r="U238" s="88">
        <v>0</v>
      </c>
      <c r="V238" s="88">
        <v>0</v>
      </c>
      <c r="W238" s="88">
        <v>0</v>
      </c>
      <c r="X238" s="88">
        <v>0</v>
      </c>
      <c r="Y238" s="88">
        <v>0</v>
      </c>
      <c r="Z238" s="88">
        <v>0</v>
      </c>
      <c r="AA238" s="88">
        <v>0</v>
      </c>
      <c r="AB238" s="193" t="s">
        <v>31</v>
      </c>
      <c r="AC238" s="88">
        <v>0</v>
      </c>
      <c r="AD238" s="88">
        <v>0</v>
      </c>
      <c r="AE238" s="88">
        <v>0</v>
      </c>
      <c r="AF238" s="88">
        <v>0</v>
      </c>
      <c r="AG238" s="88">
        <v>0</v>
      </c>
      <c r="AH238" s="88">
        <v>0</v>
      </c>
      <c r="AI238" s="88">
        <v>0</v>
      </c>
      <c r="AJ238" s="193" t="s">
        <v>31</v>
      </c>
      <c r="AK238" s="199">
        <f t="shared" si="134"/>
        <v>0</v>
      </c>
      <c r="AL238" s="199">
        <f t="shared" si="128"/>
        <v>0</v>
      </c>
      <c r="AM238" s="199">
        <f t="shared" si="128"/>
        <v>0</v>
      </c>
      <c r="AN238" s="199">
        <f t="shared" si="128"/>
        <v>0</v>
      </c>
      <c r="AO238" s="199">
        <f t="shared" si="128"/>
        <v>0</v>
      </c>
      <c r="AP238" s="199">
        <f t="shared" si="128"/>
        <v>0</v>
      </c>
      <c r="AQ238" s="199">
        <f t="shared" si="128"/>
        <v>0</v>
      </c>
      <c r="AR238" s="82">
        <f t="shared" si="129"/>
        <v>0</v>
      </c>
      <c r="AS238" s="82">
        <f t="shared" si="130"/>
        <v>0</v>
      </c>
      <c r="AT238" s="193" t="s">
        <v>31</v>
      </c>
      <c r="AU238" s="199">
        <f t="shared" si="131"/>
        <v>0</v>
      </c>
      <c r="AV238" s="199">
        <f t="shared" si="131"/>
        <v>0</v>
      </c>
      <c r="AW238" s="199">
        <f t="shared" si="131"/>
        <v>0</v>
      </c>
      <c r="AX238" s="199">
        <f t="shared" si="131"/>
        <v>0</v>
      </c>
      <c r="AY238" s="199">
        <f t="shared" si="131"/>
        <v>0</v>
      </c>
      <c r="AZ238" s="199">
        <f t="shared" si="131"/>
        <v>0</v>
      </c>
      <c r="BA238" s="199">
        <f t="shared" si="131"/>
        <v>0</v>
      </c>
      <c r="BB238" s="82">
        <f t="shared" si="132"/>
        <v>0</v>
      </c>
      <c r="BK238" s="85"/>
    </row>
    <row r="239" spans="1:63" x14ac:dyDescent="0.25">
      <c r="A239" s="193" t="s">
        <v>32</v>
      </c>
      <c r="B239" s="213">
        <v>0</v>
      </c>
      <c r="C239" s="88">
        <v>0</v>
      </c>
      <c r="D239" s="88">
        <v>0</v>
      </c>
      <c r="E239" s="88">
        <v>0</v>
      </c>
      <c r="F239" s="88">
        <v>0</v>
      </c>
      <c r="G239" s="88">
        <v>0</v>
      </c>
      <c r="H239" s="88">
        <v>0</v>
      </c>
      <c r="I239" s="88">
        <v>0</v>
      </c>
      <c r="J239" s="81">
        <f t="shared" si="125"/>
        <v>0</v>
      </c>
      <c r="K239" s="193" t="s">
        <v>32</v>
      </c>
      <c r="L239" s="199">
        <f t="shared" si="133"/>
        <v>0</v>
      </c>
      <c r="M239" s="199">
        <f t="shared" si="126"/>
        <v>0</v>
      </c>
      <c r="N239" s="199">
        <f t="shared" si="126"/>
        <v>0</v>
      </c>
      <c r="O239" s="199">
        <f t="shared" si="126"/>
        <v>0</v>
      </c>
      <c r="P239" s="199">
        <f t="shared" si="126"/>
        <v>0</v>
      </c>
      <c r="Q239" s="199">
        <f t="shared" si="126"/>
        <v>0</v>
      </c>
      <c r="R239" s="199">
        <f t="shared" si="126"/>
        <v>0</v>
      </c>
      <c r="S239" s="82">
        <f t="shared" si="127"/>
        <v>0</v>
      </c>
      <c r="T239" s="193" t="s">
        <v>32</v>
      </c>
      <c r="U239" s="88">
        <v>0</v>
      </c>
      <c r="V239" s="88">
        <v>0</v>
      </c>
      <c r="W239" s="88">
        <v>0</v>
      </c>
      <c r="X239" s="88">
        <v>0</v>
      </c>
      <c r="Y239" s="88">
        <v>0</v>
      </c>
      <c r="Z239" s="88">
        <v>0</v>
      </c>
      <c r="AA239" s="88">
        <v>0</v>
      </c>
      <c r="AB239" s="193" t="s">
        <v>32</v>
      </c>
      <c r="AC239" s="88">
        <v>0</v>
      </c>
      <c r="AD239" s="88">
        <v>0</v>
      </c>
      <c r="AE239" s="88">
        <v>0</v>
      </c>
      <c r="AF239" s="88">
        <v>0</v>
      </c>
      <c r="AG239" s="88">
        <v>0</v>
      </c>
      <c r="AH239" s="88">
        <v>0</v>
      </c>
      <c r="AI239" s="88">
        <v>0</v>
      </c>
      <c r="AJ239" s="193" t="s">
        <v>32</v>
      </c>
      <c r="AK239" s="199">
        <f t="shared" si="134"/>
        <v>0</v>
      </c>
      <c r="AL239" s="199">
        <f t="shared" si="128"/>
        <v>0</v>
      </c>
      <c r="AM239" s="199">
        <f t="shared" si="128"/>
        <v>0</v>
      </c>
      <c r="AN239" s="199">
        <f t="shared" si="128"/>
        <v>0</v>
      </c>
      <c r="AO239" s="199">
        <f t="shared" si="128"/>
        <v>0</v>
      </c>
      <c r="AP239" s="199">
        <f t="shared" si="128"/>
        <v>0</v>
      </c>
      <c r="AQ239" s="199">
        <f t="shared" si="128"/>
        <v>0</v>
      </c>
      <c r="AR239" s="82">
        <f t="shared" si="129"/>
        <v>0</v>
      </c>
      <c r="AS239" s="82">
        <f t="shared" si="130"/>
        <v>0</v>
      </c>
      <c r="AT239" s="193" t="s">
        <v>32</v>
      </c>
      <c r="AU239" s="199">
        <f t="shared" si="131"/>
        <v>0</v>
      </c>
      <c r="AV239" s="199">
        <f t="shared" si="131"/>
        <v>0</v>
      </c>
      <c r="AW239" s="199">
        <f t="shared" si="131"/>
        <v>0</v>
      </c>
      <c r="AX239" s="199">
        <f t="shared" si="131"/>
        <v>0</v>
      </c>
      <c r="AY239" s="199">
        <f t="shared" si="131"/>
        <v>0</v>
      </c>
      <c r="AZ239" s="199">
        <f t="shared" si="131"/>
        <v>0</v>
      </c>
      <c r="BA239" s="199">
        <f t="shared" si="131"/>
        <v>0</v>
      </c>
      <c r="BB239" s="82">
        <f t="shared" si="132"/>
        <v>0</v>
      </c>
      <c r="BK239" s="85"/>
    </row>
    <row r="240" spans="1:63" x14ac:dyDescent="0.25">
      <c r="A240" s="193" t="s">
        <v>33</v>
      </c>
      <c r="B240" s="213">
        <v>2313.583917751344</v>
      </c>
      <c r="C240" s="88">
        <v>0.73572996778628008</v>
      </c>
      <c r="D240" s="88">
        <v>0</v>
      </c>
      <c r="E240" s="88">
        <v>0</v>
      </c>
      <c r="F240" s="88">
        <v>0.21294433250223047</v>
      </c>
      <c r="G240" s="88">
        <v>5.1325699711489543E-2</v>
      </c>
      <c r="H240" s="88">
        <v>0</v>
      </c>
      <c r="I240" s="88">
        <v>0</v>
      </c>
      <c r="J240" s="81">
        <f t="shared" si="125"/>
        <v>1</v>
      </c>
      <c r="K240" s="193" t="s">
        <v>33</v>
      </c>
      <c r="L240" s="199">
        <f t="shared" si="133"/>
        <v>1702.1730212780519</v>
      </c>
      <c r="M240" s="199">
        <f t="shared" si="126"/>
        <v>0</v>
      </c>
      <c r="N240" s="199">
        <f t="shared" si="126"/>
        <v>0</v>
      </c>
      <c r="O240" s="199">
        <f t="shared" si="126"/>
        <v>492.6645830534552</v>
      </c>
      <c r="P240" s="199">
        <f t="shared" si="126"/>
        <v>118.74631341983701</v>
      </c>
      <c r="Q240" s="199">
        <f t="shared" si="126"/>
        <v>0</v>
      </c>
      <c r="R240" s="199">
        <f t="shared" si="126"/>
        <v>0</v>
      </c>
      <c r="S240" s="82">
        <f t="shared" si="127"/>
        <v>2313.583917751344</v>
      </c>
      <c r="T240" s="193" t="s">
        <v>33</v>
      </c>
      <c r="U240" s="88">
        <v>0.90013322165047405</v>
      </c>
      <c r="V240" s="88">
        <v>0</v>
      </c>
      <c r="W240" s="88">
        <v>0</v>
      </c>
      <c r="X240" s="88">
        <v>0.77071692792981317</v>
      </c>
      <c r="Y240" s="88">
        <v>0.65434612070087217</v>
      </c>
      <c r="Z240" s="88">
        <v>0</v>
      </c>
      <c r="AA240" s="88">
        <v>0</v>
      </c>
      <c r="AB240" s="193" t="s">
        <v>33</v>
      </c>
      <c r="AC240" s="88">
        <v>0.97000000000000008</v>
      </c>
      <c r="AD240" s="88">
        <v>0</v>
      </c>
      <c r="AE240" s="88">
        <v>0</v>
      </c>
      <c r="AF240" s="88">
        <v>0.91999999999999993</v>
      </c>
      <c r="AG240" s="88">
        <v>0.85</v>
      </c>
      <c r="AH240" s="88">
        <v>0</v>
      </c>
      <c r="AI240" s="88">
        <v>0</v>
      </c>
      <c r="AJ240" s="193" t="s">
        <v>33</v>
      </c>
      <c r="AK240" s="199">
        <f t="shared" si="134"/>
        <v>1532.1824854495337</v>
      </c>
      <c r="AL240" s="199">
        <f t="shared" si="128"/>
        <v>0</v>
      </c>
      <c r="AM240" s="199">
        <f t="shared" si="128"/>
        <v>0</v>
      </c>
      <c r="AN240" s="199">
        <f t="shared" si="128"/>
        <v>379.70493395078131</v>
      </c>
      <c r="AO240" s="199">
        <f t="shared" si="128"/>
        <v>77.70118953380026</v>
      </c>
      <c r="AP240" s="199">
        <f t="shared" si="128"/>
        <v>0</v>
      </c>
      <c r="AQ240" s="199">
        <f t="shared" si="128"/>
        <v>0</v>
      </c>
      <c r="AR240" s="82">
        <f t="shared" si="129"/>
        <v>1989.5886089341154</v>
      </c>
      <c r="AS240" s="82">
        <f t="shared" si="130"/>
        <v>323.99530881722853</v>
      </c>
      <c r="AT240" s="193" t="s">
        <v>33</v>
      </c>
      <c r="AU240" s="199">
        <f t="shared" si="131"/>
        <v>122.6034486496667</v>
      </c>
      <c r="AV240" s="199">
        <f t="shared" si="131"/>
        <v>0</v>
      </c>
      <c r="AW240" s="199">
        <f t="shared" si="131"/>
        <v>0</v>
      </c>
      <c r="AX240" s="199">
        <f t="shared" si="131"/>
        <v>79.941828759127688</v>
      </c>
      <c r="AY240" s="199">
        <f t="shared" si="131"/>
        <v>27.333149262424936</v>
      </c>
      <c r="AZ240" s="199">
        <f t="shared" si="131"/>
        <v>0</v>
      </c>
      <c r="BA240" s="199">
        <f t="shared" si="131"/>
        <v>0</v>
      </c>
      <c r="BB240" s="82">
        <f t="shared" si="132"/>
        <v>229.87842667121933</v>
      </c>
      <c r="BK240" s="85"/>
    </row>
    <row r="241" spans="1:63" x14ac:dyDescent="0.25">
      <c r="A241" s="193" t="s">
        <v>34</v>
      </c>
      <c r="B241" s="213">
        <v>0</v>
      </c>
      <c r="C241" s="88">
        <v>0</v>
      </c>
      <c r="D241" s="88">
        <v>0</v>
      </c>
      <c r="E241" s="88">
        <v>0</v>
      </c>
      <c r="F241" s="88">
        <v>0</v>
      </c>
      <c r="G241" s="88">
        <v>0</v>
      </c>
      <c r="H241" s="88">
        <v>0</v>
      </c>
      <c r="I241" s="88">
        <v>0</v>
      </c>
      <c r="J241" s="81">
        <f t="shared" si="125"/>
        <v>0</v>
      </c>
      <c r="K241" s="193" t="s">
        <v>34</v>
      </c>
      <c r="L241" s="199">
        <f t="shared" si="133"/>
        <v>0</v>
      </c>
      <c r="M241" s="199">
        <f t="shared" si="126"/>
        <v>0</v>
      </c>
      <c r="N241" s="199">
        <f t="shared" si="126"/>
        <v>0</v>
      </c>
      <c r="O241" s="199">
        <f t="shared" si="126"/>
        <v>0</v>
      </c>
      <c r="P241" s="199">
        <f t="shared" si="126"/>
        <v>0</v>
      </c>
      <c r="Q241" s="199">
        <f t="shared" si="126"/>
        <v>0</v>
      </c>
      <c r="R241" s="199">
        <f t="shared" si="126"/>
        <v>0</v>
      </c>
      <c r="S241" s="82">
        <f>SUM(L241:R241)</f>
        <v>0</v>
      </c>
      <c r="T241" s="193" t="s">
        <v>34</v>
      </c>
      <c r="U241" s="88">
        <v>0</v>
      </c>
      <c r="V241" s="88">
        <v>0</v>
      </c>
      <c r="W241" s="88">
        <v>0</v>
      </c>
      <c r="X241" s="88">
        <v>0</v>
      </c>
      <c r="Y241" s="88">
        <v>0</v>
      </c>
      <c r="Z241" s="88">
        <v>0</v>
      </c>
      <c r="AA241" s="88">
        <v>0</v>
      </c>
      <c r="AB241" s="193" t="s">
        <v>34</v>
      </c>
      <c r="AC241" s="88">
        <v>0</v>
      </c>
      <c r="AD241" s="88">
        <v>0</v>
      </c>
      <c r="AE241" s="88">
        <v>0</v>
      </c>
      <c r="AF241" s="88">
        <v>0</v>
      </c>
      <c r="AG241" s="88">
        <v>0</v>
      </c>
      <c r="AH241" s="88">
        <v>0</v>
      </c>
      <c r="AI241" s="88">
        <v>0</v>
      </c>
      <c r="AJ241" s="193" t="s">
        <v>34</v>
      </c>
      <c r="AK241" s="199">
        <f t="shared" si="134"/>
        <v>0</v>
      </c>
      <c r="AL241" s="199">
        <f t="shared" si="128"/>
        <v>0</v>
      </c>
      <c r="AM241" s="199">
        <f t="shared" si="128"/>
        <v>0</v>
      </c>
      <c r="AN241" s="199">
        <f t="shared" si="128"/>
        <v>0</v>
      </c>
      <c r="AO241" s="199">
        <f t="shared" si="128"/>
        <v>0</v>
      </c>
      <c r="AP241" s="199">
        <f t="shared" si="128"/>
        <v>0</v>
      </c>
      <c r="AQ241" s="199">
        <f t="shared" si="128"/>
        <v>0</v>
      </c>
      <c r="AR241" s="82">
        <f t="shared" si="129"/>
        <v>0</v>
      </c>
      <c r="AS241" s="82">
        <f t="shared" si="130"/>
        <v>0</v>
      </c>
      <c r="AT241" s="193" t="s">
        <v>34</v>
      </c>
      <c r="AU241" s="199">
        <f t="shared" si="131"/>
        <v>0</v>
      </c>
      <c r="AV241" s="199">
        <f t="shared" si="131"/>
        <v>0</v>
      </c>
      <c r="AW241" s="199">
        <f t="shared" si="131"/>
        <v>0</v>
      </c>
      <c r="AX241" s="199">
        <f t="shared" si="131"/>
        <v>0</v>
      </c>
      <c r="AY241" s="199">
        <f t="shared" si="131"/>
        <v>0</v>
      </c>
      <c r="AZ241" s="199">
        <f t="shared" si="131"/>
        <v>0</v>
      </c>
      <c r="BA241" s="199">
        <f t="shared" si="131"/>
        <v>0</v>
      </c>
      <c r="BB241" s="82">
        <f t="shared" si="132"/>
        <v>0</v>
      </c>
      <c r="BK241" s="85"/>
    </row>
    <row r="242" spans="1:63" x14ac:dyDescent="0.25">
      <c r="A242" s="193" t="s">
        <v>35</v>
      </c>
      <c r="B242" s="213">
        <v>0</v>
      </c>
      <c r="C242" s="88">
        <v>0</v>
      </c>
      <c r="D242" s="88">
        <v>0</v>
      </c>
      <c r="E242" s="88">
        <v>0</v>
      </c>
      <c r="F242" s="88">
        <v>0</v>
      </c>
      <c r="G242" s="88">
        <v>0</v>
      </c>
      <c r="H242" s="88">
        <v>0</v>
      </c>
      <c r="I242" s="88">
        <v>0</v>
      </c>
      <c r="J242" s="81">
        <f t="shared" si="125"/>
        <v>0</v>
      </c>
      <c r="K242" s="193" t="s">
        <v>35</v>
      </c>
      <c r="L242" s="199">
        <f t="shared" si="133"/>
        <v>0</v>
      </c>
      <c r="M242" s="199">
        <f t="shared" si="126"/>
        <v>0</v>
      </c>
      <c r="N242" s="199">
        <f t="shared" si="126"/>
        <v>0</v>
      </c>
      <c r="O242" s="199">
        <f t="shared" si="126"/>
        <v>0</v>
      </c>
      <c r="P242" s="199">
        <f t="shared" si="126"/>
        <v>0</v>
      </c>
      <c r="Q242" s="199">
        <f t="shared" si="126"/>
        <v>0</v>
      </c>
      <c r="R242" s="199">
        <f t="shared" si="126"/>
        <v>0</v>
      </c>
      <c r="S242" s="82">
        <f>SUM(L242:R242)</f>
        <v>0</v>
      </c>
      <c r="T242" s="193" t="s">
        <v>35</v>
      </c>
      <c r="U242" s="88">
        <v>0</v>
      </c>
      <c r="V242" s="88">
        <v>0</v>
      </c>
      <c r="W242" s="88">
        <v>0</v>
      </c>
      <c r="X242" s="88">
        <v>0</v>
      </c>
      <c r="Y242" s="88">
        <v>0</v>
      </c>
      <c r="Z242" s="88">
        <v>0</v>
      </c>
      <c r="AA242" s="88">
        <v>0</v>
      </c>
      <c r="AB242" s="193" t="s">
        <v>35</v>
      </c>
      <c r="AC242" s="88">
        <v>0</v>
      </c>
      <c r="AD242" s="88">
        <v>0</v>
      </c>
      <c r="AE242" s="88">
        <v>0</v>
      </c>
      <c r="AF242" s="88">
        <v>0</v>
      </c>
      <c r="AG242" s="88">
        <v>0</v>
      </c>
      <c r="AH242" s="88">
        <v>0</v>
      </c>
      <c r="AI242" s="88">
        <v>0</v>
      </c>
      <c r="AJ242" s="193" t="s">
        <v>35</v>
      </c>
      <c r="AK242" s="199">
        <f t="shared" si="134"/>
        <v>0</v>
      </c>
      <c r="AL242" s="199">
        <f t="shared" si="128"/>
        <v>0</v>
      </c>
      <c r="AM242" s="199">
        <f t="shared" si="128"/>
        <v>0</v>
      </c>
      <c r="AN242" s="199">
        <f t="shared" si="128"/>
        <v>0</v>
      </c>
      <c r="AO242" s="199">
        <f t="shared" si="128"/>
        <v>0</v>
      </c>
      <c r="AP242" s="199">
        <f t="shared" si="128"/>
        <v>0</v>
      </c>
      <c r="AQ242" s="199">
        <f t="shared" si="128"/>
        <v>0</v>
      </c>
      <c r="AR242" s="82">
        <f t="shared" si="129"/>
        <v>0</v>
      </c>
      <c r="AS242" s="82">
        <f t="shared" si="130"/>
        <v>0</v>
      </c>
      <c r="AT242" s="193" t="s">
        <v>35</v>
      </c>
      <c r="AU242" s="199">
        <f t="shared" si="131"/>
        <v>0</v>
      </c>
      <c r="AV242" s="199">
        <f t="shared" si="131"/>
        <v>0</v>
      </c>
      <c r="AW242" s="199">
        <f t="shared" si="131"/>
        <v>0</v>
      </c>
      <c r="AX242" s="199">
        <f t="shared" si="131"/>
        <v>0</v>
      </c>
      <c r="AY242" s="199">
        <f t="shared" si="131"/>
        <v>0</v>
      </c>
      <c r="AZ242" s="199">
        <f t="shared" si="131"/>
        <v>0</v>
      </c>
      <c r="BA242" s="199">
        <f t="shared" si="131"/>
        <v>0</v>
      </c>
      <c r="BB242" s="82">
        <f t="shared" si="132"/>
        <v>0</v>
      </c>
      <c r="BK242" s="85"/>
    </row>
    <row r="243" spans="1:63" x14ac:dyDescent="0.25">
      <c r="A243" s="193" t="s">
        <v>36</v>
      </c>
      <c r="B243" s="213">
        <v>80.144400000000005</v>
      </c>
      <c r="C243" s="88">
        <v>0</v>
      </c>
      <c r="D243" s="88">
        <v>0.5</v>
      </c>
      <c r="E243" s="88">
        <v>0.5</v>
      </c>
      <c r="F243" s="88">
        <v>0</v>
      </c>
      <c r="G243" s="88">
        <v>0</v>
      </c>
      <c r="H243" s="88">
        <v>0</v>
      </c>
      <c r="I243" s="88">
        <v>0</v>
      </c>
      <c r="J243" s="81">
        <f t="shared" si="125"/>
        <v>1</v>
      </c>
      <c r="K243" s="193" t="s">
        <v>36</v>
      </c>
      <c r="L243" s="199">
        <f t="shared" si="133"/>
        <v>0</v>
      </c>
      <c r="M243" s="199">
        <f t="shared" si="126"/>
        <v>40.072200000000002</v>
      </c>
      <c r="N243" s="199">
        <f t="shared" si="126"/>
        <v>40.072200000000002</v>
      </c>
      <c r="O243" s="199">
        <f t="shared" si="126"/>
        <v>0</v>
      </c>
      <c r="P243" s="199">
        <f t="shared" si="126"/>
        <v>0</v>
      </c>
      <c r="Q243" s="199">
        <f t="shared" si="126"/>
        <v>0</v>
      </c>
      <c r="R243" s="199">
        <f t="shared" si="126"/>
        <v>0</v>
      </c>
      <c r="S243" s="82">
        <f>SUM(L243:R243)</f>
        <v>80.144400000000005</v>
      </c>
      <c r="T243" s="193" t="s">
        <v>36</v>
      </c>
      <c r="U243" s="88">
        <v>0</v>
      </c>
      <c r="V243" s="88">
        <v>0</v>
      </c>
      <c r="W243" s="88">
        <v>0</v>
      </c>
      <c r="X243" s="88">
        <v>0</v>
      </c>
      <c r="Y243" s="88">
        <v>0</v>
      </c>
      <c r="Z243" s="88">
        <v>0</v>
      </c>
      <c r="AA243" s="88">
        <v>0</v>
      </c>
      <c r="AB243" s="193" t="s">
        <v>36</v>
      </c>
      <c r="AC243" s="88">
        <v>0</v>
      </c>
      <c r="AD243" s="88">
        <v>0</v>
      </c>
      <c r="AE243" s="88">
        <v>0</v>
      </c>
      <c r="AF243" s="88">
        <v>0</v>
      </c>
      <c r="AG243" s="88">
        <v>0</v>
      </c>
      <c r="AH243" s="88">
        <v>0</v>
      </c>
      <c r="AI243" s="88">
        <v>0</v>
      </c>
      <c r="AJ243" s="193" t="s">
        <v>36</v>
      </c>
      <c r="AK243" s="199">
        <f t="shared" si="134"/>
        <v>0</v>
      </c>
      <c r="AL243" s="199">
        <f t="shared" si="128"/>
        <v>0</v>
      </c>
      <c r="AM243" s="199">
        <f t="shared" si="128"/>
        <v>0</v>
      </c>
      <c r="AN243" s="199">
        <f t="shared" si="128"/>
        <v>0</v>
      </c>
      <c r="AO243" s="199">
        <f t="shared" si="128"/>
        <v>0</v>
      </c>
      <c r="AP243" s="199">
        <f t="shared" si="128"/>
        <v>0</v>
      </c>
      <c r="AQ243" s="199">
        <f t="shared" si="128"/>
        <v>0</v>
      </c>
      <c r="AR243" s="82">
        <f t="shared" si="129"/>
        <v>0</v>
      </c>
      <c r="AS243" s="82">
        <f t="shared" si="130"/>
        <v>80.144400000000005</v>
      </c>
      <c r="AT243" s="193" t="s">
        <v>36</v>
      </c>
      <c r="AU243" s="199">
        <f t="shared" si="131"/>
        <v>0</v>
      </c>
      <c r="AV243" s="199">
        <f t="shared" si="131"/>
        <v>0</v>
      </c>
      <c r="AW243" s="199">
        <f t="shared" si="131"/>
        <v>0</v>
      </c>
      <c r="AX243" s="199">
        <f t="shared" si="131"/>
        <v>0</v>
      </c>
      <c r="AY243" s="199">
        <f t="shared" si="131"/>
        <v>0</v>
      </c>
      <c r="AZ243" s="199">
        <f t="shared" si="131"/>
        <v>0</v>
      </c>
      <c r="BA243" s="199">
        <f t="shared" si="131"/>
        <v>0</v>
      </c>
      <c r="BB243" s="82">
        <f t="shared" si="132"/>
        <v>0</v>
      </c>
      <c r="BK243" s="85"/>
    </row>
    <row r="244" spans="1:63" x14ac:dyDescent="0.25">
      <c r="A244" s="193" t="s">
        <v>37</v>
      </c>
      <c r="B244" s="213">
        <v>0</v>
      </c>
      <c r="C244" s="88">
        <v>0</v>
      </c>
      <c r="D244" s="88">
        <v>0</v>
      </c>
      <c r="E244" s="88">
        <v>0</v>
      </c>
      <c r="F244" s="88">
        <v>0</v>
      </c>
      <c r="G244" s="88">
        <v>0</v>
      </c>
      <c r="H244" s="88">
        <v>0</v>
      </c>
      <c r="I244" s="88">
        <v>0</v>
      </c>
      <c r="J244" s="81">
        <f t="shared" si="125"/>
        <v>0</v>
      </c>
      <c r="K244" s="193" t="s">
        <v>37</v>
      </c>
      <c r="L244" s="199">
        <f t="shared" si="133"/>
        <v>0</v>
      </c>
      <c r="M244" s="199">
        <f t="shared" si="126"/>
        <v>0</v>
      </c>
      <c r="N244" s="199">
        <f t="shared" si="126"/>
        <v>0</v>
      </c>
      <c r="O244" s="199">
        <f t="shared" si="126"/>
        <v>0</v>
      </c>
      <c r="P244" s="199">
        <f t="shared" si="126"/>
        <v>0</v>
      </c>
      <c r="Q244" s="199">
        <f t="shared" si="126"/>
        <v>0</v>
      </c>
      <c r="R244" s="199">
        <f t="shared" si="126"/>
        <v>0</v>
      </c>
      <c r="S244" s="82">
        <f>SUM(L244:R244)</f>
        <v>0</v>
      </c>
      <c r="T244" s="193" t="s">
        <v>37</v>
      </c>
      <c r="U244" s="88">
        <v>0</v>
      </c>
      <c r="V244" s="88">
        <v>0</v>
      </c>
      <c r="W244" s="88">
        <v>0</v>
      </c>
      <c r="X244" s="88">
        <v>0</v>
      </c>
      <c r="Y244" s="88">
        <v>0</v>
      </c>
      <c r="Z244" s="88">
        <v>0</v>
      </c>
      <c r="AA244" s="88">
        <v>0</v>
      </c>
      <c r="AB244" s="193" t="s">
        <v>37</v>
      </c>
      <c r="AC244" s="88">
        <v>0</v>
      </c>
      <c r="AD244" s="88">
        <v>0</v>
      </c>
      <c r="AE244" s="88">
        <v>0</v>
      </c>
      <c r="AF244" s="88">
        <v>0</v>
      </c>
      <c r="AG244" s="88">
        <v>0</v>
      </c>
      <c r="AH244" s="88">
        <v>0</v>
      </c>
      <c r="AI244" s="88">
        <v>0</v>
      </c>
      <c r="AJ244" s="193" t="s">
        <v>37</v>
      </c>
      <c r="AK244" s="199">
        <f t="shared" si="134"/>
        <v>0</v>
      </c>
      <c r="AL244" s="199">
        <f t="shared" si="128"/>
        <v>0</v>
      </c>
      <c r="AM244" s="199">
        <f t="shared" si="128"/>
        <v>0</v>
      </c>
      <c r="AN244" s="199">
        <f t="shared" si="128"/>
        <v>0</v>
      </c>
      <c r="AO244" s="199">
        <f t="shared" si="128"/>
        <v>0</v>
      </c>
      <c r="AP244" s="199">
        <f t="shared" si="128"/>
        <v>0</v>
      </c>
      <c r="AQ244" s="199">
        <f t="shared" si="128"/>
        <v>0</v>
      </c>
      <c r="AR244" s="82">
        <f t="shared" si="129"/>
        <v>0</v>
      </c>
      <c r="AS244" s="82">
        <f t="shared" si="130"/>
        <v>0</v>
      </c>
      <c r="AT244" s="193" t="s">
        <v>37</v>
      </c>
      <c r="AU244" s="199">
        <f t="shared" si="131"/>
        <v>0</v>
      </c>
      <c r="AV244" s="199">
        <f t="shared" si="131"/>
        <v>0</v>
      </c>
      <c r="AW244" s="199">
        <f t="shared" si="131"/>
        <v>0</v>
      </c>
      <c r="AX244" s="199">
        <f t="shared" si="131"/>
        <v>0</v>
      </c>
      <c r="AY244" s="199">
        <f t="shared" si="131"/>
        <v>0</v>
      </c>
      <c r="AZ244" s="199">
        <f t="shared" si="131"/>
        <v>0</v>
      </c>
      <c r="BA244" s="199">
        <f t="shared" si="131"/>
        <v>0</v>
      </c>
      <c r="BB244" s="82">
        <f t="shared" si="132"/>
        <v>0</v>
      </c>
      <c r="BK244" s="85"/>
    </row>
    <row r="245" spans="1:63" x14ac:dyDescent="0.25">
      <c r="B245" s="89">
        <f>SUM(B227:B244)</f>
        <v>23531.430367534158</v>
      </c>
      <c r="K245" s="202" t="s">
        <v>38</v>
      </c>
      <c r="L245" s="82">
        <f t="shared" ref="L245" si="135">SUM(L227:L244)</f>
        <v>1999.480118510276</v>
      </c>
      <c r="M245" s="82">
        <f>SUM(M227:M244)</f>
        <v>20170.256765107501</v>
      </c>
      <c r="N245" s="82">
        <f t="shared" ref="N245:S245" si="136">SUM(N227:N244)</f>
        <v>750.28258744308766</v>
      </c>
      <c r="O245" s="82">
        <f t="shared" si="136"/>
        <v>492.6645830534552</v>
      </c>
      <c r="P245" s="82">
        <f t="shared" si="136"/>
        <v>118.74631341983701</v>
      </c>
      <c r="Q245" s="82">
        <f t="shared" si="136"/>
        <v>0</v>
      </c>
      <c r="R245" s="82">
        <f t="shared" si="136"/>
        <v>0</v>
      </c>
      <c r="S245" s="82">
        <f t="shared" si="136"/>
        <v>23531.430367534158</v>
      </c>
      <c r="AJ245" s="202" t="s">
        <v>38</v>
      </c>
      <c r="AK245" s="82">
        <f t="shared" ref="AK245:AS245" si="137">SUM(AK227:AK244)</f>
        <v>1651.6607834120507</v>
      </c>
      <c r="AL245" s="82">
        <f t="shared" si="137"/>
        <v>16142.822695737335</v>
      </c>
      <c r="AM245" s="82">
        <f t="shared" si="137"/>
        <v>367.60851673989197</v>
      </c>
      <c r="AN245" s="82">
        <f t="shared" si="137"/>
        <v>379.70493395078131</v>
      </c>
      <c r="AO245" s="82">
        <f t="shared" si="137"/>
        <v>77.70118953380026</v>
      </c>
      <c r="AP245" s="82">
        <f t="shared" si="137"/>
        <v>0</v>
      </c>
      <c r="AQ245" s="82">
        <f t="shared" si="137"/>
        <v>0</v>
      </c>
      <c r="AR245" s="82">
        <f t="shared" si="137"/>
        <v>18619.49811937386</v>
      </c>
      <c r="AS245" s="82">
        <f t="shared" si="137"/>
        <v>4911.9322481602958</v>
      </c>
      <c r="AT245" s="202" t="s">
        <v>38</v>
      </c>
      <c r="AU245" s="82">
        <f t="shared" ref="AU245:BB245" si="138">SUM(AU227:AU244)</f>
        <v>133.70560215888648</v>
      </c>
      <c r="AV245" s="82">
        <f t="shared" si="138"/>
        <v>2280.9425822539934</v>
      </c>
      <c r="AW245" s="82">
        <f t="shared" si="138"/>
        <v>41.831266097829577</v>
      </c>
      <c r="AX245" s="82">
        <f t="shared" si="138"/>
        <v>79.941828759127688</v>
      </c>
      <c r="AY245" s="82">
        <f t="shared" si="138"/>
        <v>27.333149262424936</v>
      </c>
      <c r="AZ245" s="82">
        <f t="shared" si="138"/>
        <v>0</v>
      </c>
      <c r="BA245" s="82">
        <f t="shared" si="138"/>
        <v>0</v>
      </c>
      <c r="BB245" s="82">
        <f t="shared" si="138"/>
        <v>2563.754428532262</v>
      </c>
      <c r="BC245" s="192">
        <f>BB245/B245</f>
        <v>0.10895021630599314</v>
      </c>
    </row>
    <row r="247" spans="1:63" x14ac:dyDescent="0.25">
      <c r="A247" s="125" t="s">
        <v>224</v>
      </c>
    </row>
    <row r="248" spans="1:63" x14ac:dyDescent="0.25">
      <c r="A248" s="145" t="s">
        <v>0</v>
      </c>
      <c r="B248" s="145"/>
      <c r="C248" s="145"/>
      <c r="D248" s="145"/>
      <c r="E248" s="145"/>
      <c r="F248" s="145"/>
      <c r="G248" s="145"/>
      <c r="H248" s="145"/>
      <c r="I248" s="145"/>
      <c r="J248" s="78" t="s">
        <v>1</v>
      </c>
      <c r="K248" s="79">
        <v>2016</v>
      </c>
      <c r="L248" s="178"/>
      <c r="M248" s="178"/>
      <c r="N248" s="178"/>
      <c r="O248" s="178"/>
      <c r="P248" s="178"/>
      <c r="Q248" s="178"/>
      <c r="R248" s="178"/>
      <c r="S248" s="179"/>
      <c r="T248" s="180"/>
      <c r="U248" s="178"/>
      <c r="V248" s="178"/>
      <c r="W248" s="178"/>
      <c r="X248" s="178"/>
      <c r="Y248" s="178"/>
      <c r="Z248" s="178"/>
      <c r="AA248" s="178"/>
      <c r="AB248" s="178"/>
      <c r="AC248" s="178"/>
      <c r="AD248" s="178"/>
      <c r="AE248" s="178"/>
      <c r="AF248" s="178"/>
      <c r="AG248" s="178"/>
      <c r="AH248" s="178"/>
      <c r="AI248" s="178"/>
      <c r="AJ248" s="180"/>
      <c r="AK248" s="178"/>
      <c r="AL248" s="178"/>
      <c r="AM248" s="178"/>
      <c r="AN248" s="178"/>
      <c r="AO248" s="178"/>
      <c r="AP248" s="178"/>
      <c r="AQ248" s="178"/>
      <c r="AR248" s="178"/>
      <c r="AS248" s="178"/>
      <c r="AT248" s="180"/>
      <c r="AU248" s="180"/>
      <c r="AV248" s="180"/>
      <c r="AW248" s="180"/>
      <c r="AX248" s="180"/>
      <c r="AY248" s="180"/>
      <c r="AZ248" s="180"/>
      <c r="BA248" s="180"/>
      <c r="BB248" s="180"/>
    </row>
    <row r="249" spans="1:63" x14ac:dyDescent="0.25">
      <c r="A249" s="227" t="str">
        <f>A247</f>
        <v>ALIMENTOS E BEBIDAS EXCLUINDO AÇÚCAR</v>
      </c>
      <c r="B249" s="228"/>
      <c r="C249" s="228"/>
      <c r="D249" s="228"/>
      <c r="E249" s="228"/>
      <c r="F249" s="228"/>
      <c r="G249" s="228"/>
      <c r="H249" s="228"/>
      <c r="I249" s="228"/>
      <c r="J249" s="231"/>
      <c r="K249" s="227" t="str">
        <f>A249</f>
        <v>ALIMENTOS E BEBIDAS EXCLUINDO AÇÚCAR</v>
      </c>
      <c r="L249" s="228"/>
      <c r="M249" s="228"/>
      <c r="N249" s="228"/>
      <c r="O249" s="228"/>
      <c r="P249" s="228"/>
      <c r="Q249" s="228"/>
      <c r="R249" s="228"/>
      <c r="S249" s="228"/>
      <c r="T249" s="229" t="str">
        <f>K249</f>
        <v>ALIMENTOS E BEBIDAS EXCLUINDO AÇÚCAR</v>
      </c>
      <c r="U249" s="230"/>
      <c r="V249" s="230"/>
      <c r="W249" s="230"/>
      <c r="X249" s="230"/>
      <c r="Y249" s="230"/>
      <c r="Z249" s="230"/>
      <c r="AA249" s="230"/>
      <c r="AB249" s="229" t="str">
        <f>T249</f>
        <v>ALIMENTOS E BEBIDAS EXCLUINDO AÇÚCAR</v>
      </c>
      <c r="AC249" s="230"/>
      <c r="AD249" s="230"/>
      <c r="AE249" s="230"/>
      <c r="AF249" s="230"/>
      <c r="AG249" s="230"/>
      <c r="AH249" s="230"/>
      <c r="AI249" s="235"/>
      <c r="AJ249" s="229" t="str">
        <f>AB249</f>
        <v>ALIMENTOS E BEBIDAS EXCLUINDO AÇÚCAR</v>
      </c>
      <c r="AK249" s="230"/>
      <c r="AL249" s="230"/>
      <c r="AM249" s="230"/>
      <c r="AN249" s="230"/>
      <c r="AO249" s="230"/>
      <c r="AP249" s="230"/>
      <c r="AQ249" s="230"/>
      <c r="AR249" s="230"/>
      <c r="AS249" s="230"/>
      <c r="AT249" s="229" t="str">
        <f>AJ249</f>
        <v>ALIMENTOS E BEBIDAS EXCLUINDO AÇÚCAR</v>
      </c>
      <c r="AU249" s="230"/>
      <c r="AV249" s="230"/>
      <c r="AW249" s="230"/>
      <c r="AX249" s="230"/>
      <c r="AY249" s="230"/>
      <c r="AZ249" s="230"/>
      <c r="BA249" s="230"/>
      <c r="BB249" s="230"/>
    </row>
    <row r="250" spans="1:63" x14ac:dyDescent="0.25">
      <c r="A250" s="203" t="s">
        <v>2</v>
      </c>
      <c r="B250" s="60" t="s">
        <v>3</v>
      </c>
      <c r="C250" s="214" t="s">
        <v>4</v>
      </c>
      <c r="D250" s="215"/>
      <c r="E250" s="215"/>
      <c r="F250" s="215"/>
      <c r="G250" s="215"/>
      <c r="H250" s="215"/>
      <c r="I250" s="215"/>
      <c r="J250" s="216"/>
      <c r="K250" s="203" t="s">
        <v>2</v>
      </c>
      <c r="L250" s="214" t="s">
        <v>5</v>
      </c>
      <c r="M250" s="215"/>
      <c r="N250" s="215"/>
      <c r="O250" s="215"/>
      <c r="P250" s="215"/>
      <c r="Q250" s="215"/>
      <c r="R250" s="215"/>
      <c r="S250" s="216"/>
      <c r="T250" s="203" t="s">
        <v>2</v>
      </c>
      <c r="U250" s="214" t="s">
        <v>6</v>
      </c>
      <c r="V250" s="215"/>
      <c r="W250" s="215"/>
      <c r="X250" s="215"/>
      <c r="Y250" s="215"/>
      <c r="Z250" s="215"/>
      <c r="AA250" s="216"/>
      <c r="AB250" s="203" t="s">
        <v>2</v>
      </c>
      <c r="AC250" s="214" t="s">
        <v>7</v>
      </c>
      <c r="AD250" s="215"/>
      <c r="AE250" s="215"/>
      <c r="AF250" s="215"/>
      <c r="AG250" s="215"/>
      <c r="AH250" s="215"/>
      <c r="AI250" s="216"/>
      <c r="AJ250" s="203" t="s">
        <v>2</v>
      </c>
      <c r="AK250" s="214" t="s">
        <v>8</v>
      </c>
      <c r="AL250" s="215"/>
      <c r="AM250" s="215"/>
      <c r="AN250" s="215"/>
      <c r="AO250" s="215"/>
      <c r="AP250" s="215"/>
      <c r="AQ250" s="215"/>
      <c r="AR250" s="216"/>
      <c r="AS250" s="75" t="s">
        <v>9</v>
      </c>
      <c r="AT250" s="203" t="s">
        <v>2</v>
      </c>
      <c r="AU250" s="214" t="s">
        <v>10</v>
      </c>
      <c r="AV250" s="215"/>
      <c r="AW250" s="215"/>
      <c r="AX250" s="215"/>
      <c r="AY250" s="215"/>
      <c r="AZ250" s="215"/>
      <c r="BA250" s="215"/>
      <c r="BB250" s="216"/>
    </row>
    <row r="251" spans="1:63" x14ac:dyDescent="0.25">
      <c r="A251" s="181"/>
      <c r="B251" s="182" t="s">
        <v>11</v>
      </c>
      <c r="C251" s="183" t="s">
        <v>12</v>
      </c>
      <c r="D251" s="183" t="s">
        <v>13</v>
      </c>
      <c r="E251" s="183" t="s">
        <v>14</v>
      </c>
      <c r="F251" s="183" t="s">
        <v>15</v>
      </c>
      <c r="G251" s="184" t="s">
        <v>16</v>
      </c>
      <c r="H251" s="183" t="s">
        <v>17</v>
      </c>
      <c r="I251" s="183" t="s">
        <v>18</v>
      </c>
      <c r="J251" s="185" t="s">
        <v>19</v>
      </c>
      <c r="K251" s="181"/>
      <c r="L251" s="183" t="s">
        <v>12</v>
      </c>
      <c r="M251" s="183" t="s">
        <v>13</v>
      </c>
      <c r="N251" s="183" t="s">
        <v>14</v>
      </c>
      <c r="O251" s="183" t="s">
        <v>15</v>
      </c>
      <c r="P251" s="184" t="s">
        <v>16</v>
      </c>
      <c r="Q251" s="183" t="s">
        <v>17</v>
      </c>
      <c r="R251" s="183" t="s">
        <v>18</v>
      </c>
      <c r="S251" s="182" t="s">
        <v>19</v>
      </c>
      <c r="T251" s="181"/>
      <c r="U251" s="183" t="s">
        <v>12</v>
      </c>
      <c r="V251" s="183" t="s">
        <v>13</v>
      </c>
      <c r="W251" s="183" t="s">
        <v>14</v>
      </c>
      <c r="X251" s="183" t="s">
        <v>15</v>
      </c>
      <c r="Y251" s="184" t="s">
        <v>16</v>
      </c>
      <c r="Z251" s="183" t="s">
        <v>17</v>
      </c>
      <c r="AA251" s="183" t="s">
        <v>18</v>
      </c>
      <c r="AB251" s="181"/>
      <c r="AC251" s="183" t="s">
        <v>12</v>
      </c>
      <c r="AD251" s="183" t="s">
        <v>13</v>
      </c>
      <c r="AE251" s="183" t="s">
        <v>14</v>
      </c>
      <c r="AF251" s="183" t="s">
        <v>15</v>
      </c>
      <c r="AG251" s="184" t="s">
        <v>16</v>
      </c>
      <c r="AH251" s="183" t="s">
        <v>17</v>
      </c>
      <c r="AI251" s="185" t="s">
        <v>18</v>
      </c>
      <c r="AJ251" s="181"/>
      <c r="AK251" s="183" t="s">
        <v>12</v>
      </c>
      <c r="AL251" s="183" t="s">
        <v>13</v>
      </c>
      <c r="AM251" s="183" t="s">
        <v>14</v>
      </c>
      <c r="AN251" s="183" t="s">
        <v>15</v>
      </c>
      <c r="AO251" s="184" t="s">
        <v>16</v>
      </c>
      <c r="AP251" s="183" t="s">
        <v>17</v>
      </c>
      <c r="AQ251" s="183" t="s">
        <v>18</v>
      </c>
      <c r="AR251" s="76" t="s">
        <v>19</v>
      </c>
      <c r="AS251" s="76" t="s">
        <v>11</v>
      </c>
      <c r="AT251" s="181"/>
      <c r="AU251" s="183" t="s">
        <v>12</v>
      </c>
      <c r="AV251" s="183" t="s">
        <v>13</v>
      </c>
      <c r="AW251" s="183" t="s">
        <v>14</v>
      </c>
      <c r="AX251" s="183" t="s">
        <v>15</v>
      </c>
      <c r="AY251" s="184" t="s">
        <v>16</v>
      </c>
      <c r="AZ251" s="183" t="s">
        <v>17</v>
      </c>
      <c r="BA251" s="183" t="s">
        <v>18</v>
      </c>
      <c r="BB251" s="76" t="s">
        <v>19</v>
      </c>
    </row>
    <row r="252" spans="1:63" x14ac:dyDescent="0.25">
      <c r="A252" s="181" t="s">
        <v>20</v>
      </c>
      <c r="B252" s="205"/>
      <c r="C252" s="80">
        <v>0</v>
      </c>
      <c r="D252" s="80">
        <v>0.87320531680063718</v>
      </c>
      <c r="E252" s="80">
        <v>0.12679468319936282</v>
      </c>
      <c r="F252" s="80">
        <v>0</v>
      </c>
      <c r="G252" s="80">
        <v>0</v>
      </c>
      <c r="H252" s="80">
        <v>0</v>
      </c>
      <c r="I252" s="80">
        <v>0</v>
      </c>
      <c r="J252" s="81">
        <f t="shared" ref="J252:J269" si="139">SUM(C252:I252)</f>
        <v>1</v>
      </c>
      <c r="K252" s="181" t="s">
        <v>20</v>
      </c>
      <c r="L252" s="186">
        <f>IFERROR(C252*$B252,0)</f>
        <v>0</v>
      </c>
      <c r="M252" s="186">
        <f t="shared" ref="M252:R269" si="140">IFERROR(D252*$B252,0)</f>
        <v>0</v>
      </c>
      <c r="N252" s="186">
        <f t="shared" si="140"/>
        <v>0</v>
      </c>
      <c r="O252" s="186">
        <f t="shared" si="140"/>
        <v>0</v>
      </c>
      <c r="P252" s="186">
        <f t="shared" si="140"/>
        <v>0</v>
      </c>
      <c r="Q252" s="186">
        <f t="shared" si="140"/>
        <v>0</v>
      </c>
      <c r="R252" s="186">
        <f t="shared" si="140"/>
        <v>0</v>
      </c>
      <c r="S252" s="74">
        <f t="shared" ref="S252:S265" si="141">SUM(L252:R252)</f>
        <v>0</v>
      </c>
      <c r="T252" s="181" t="s">
        <v>20</v>
      </c>
      <c r="U252" s="80">
        <v>0</v>
      </c>
      <c r="V252" s="80">
        <v>0.8445766656475564</v>
      </c>
      <c r="W252" s="80">
        <v>0.50389648030170253</v>
      </c>
      <c r="X252" s="80">
        <v>0</v>
      </c>
      <c r="Y252" s="80">
        <v>0</v>
      </c>
      <c r="Z252" s="80">
        <v>0</v>
      </c>
      <c r="AA252" s="80">
        <v>0</v>
      </c>
      <c r="AB252" s="181" t="s">
        <v>20</v>
      </c>
      <c r="AC252" s="80">
        <v>0</v>
      </c>
      <c r="AD252" s="80">
        <v>0.93500000000000005</v>
      </c>
      <c r="AE252" s="80">
        <v>0.55000000000000004</v>
      </c>
      <c r="AF252" s="80">
        <v>0</v>
      </c>
      <c r="AG252" s="80">
        <v>0</v>
      </c>
      <c r="AH252" s="80">
        <v>0</v>
      </c>
      <c r="AI252" s="80">
        <v>0</v>
      </c>
      <c r="AJ252" s="181" t="s">
        <v>20</v>
      </c>
      <c r="AK252" s="186">
        <f t="shared" ref="AK252:AQ269" si="142">IFERROR(U252*L252,0)</f>
        <v>0</v>
      </c>
      <c r="AL252" s="186">
        <f t="shared" si="142"/>
        <v>0</v>
      </c>
      <c r="AM252" s="186">
        <f t="shared" si="142"/>
        <v>0</v>
      </c>
      <c r="AN252" s="186">
        <f t="shared" si="142"/>
        <v>0</v>
      </c>
      <c r="AO252" s="186">
        <f t="shared" si="142"/>
        <v>0</v>
      </c>
      <c r="AP252" s="186">
        <f t="shared" si="142"/>
        <v>0</v>
      </c>
      <c r="AQ252" s="186">
        <f t="shared" si="142"/>
        <v>0</v>
      </c>
      <c r="AR252" s="74">
        <f t="shared" ref="AR252" si="143">SUM(AK252:AQ252)</f>
        <v>0</v>
      </c>
      <c r="AS252" s="74">
        <f t="shared" ref="AS252:AS269" si="144">S252-AR252</f>
        <v>0</v>
      </c>
      <c r="AT252" s="181" t="s">
        <v>20</v>
      </c>
      <c r="AU252" s="186">
        <f t="shared" ref="AU252:AU264" si="145">IFERROR(L252*(1-U252/(AC252)),0)</f>
        <v>0</v>
      </c>
      <c r="AV252" s="186">
        <f t="shared" ref="AV252:AV269" si="146">IFERROR(M252*(1-V252/(AD252)),0)</f>
        <v>0</v>
      </c>
      <c r="AW252" s="186">
        <f t="shared" ref="AW252:AW269" si="147">IFERROR(N252*(1-W252/(AE252)),0)</f>
        <v>0</v>
      </c>
      <c r="AX252" s="186">
        <f t="shared" ref="AX252:AX269" si="148">IFERROR(O252*(1-X252/(AF252)),0)</f>
        <v>0</v>
      </c>
      <c r="AY252" s="186">
        <f t="shared" ref="AY252:AY269" si="149">IFERROR(P252*(1-Y252/(AG252)),0)</f>
        <v>0</v>
      </c>
      <c r="AZ252" s="186">
        <f t="shared" ref="AZ252:AZ269" si="150">IFERROR(Q252*(1-Z252/(AH252)),0)</f>
        <v>0</v>
      </c>
      <c r="BA252" s="186">
        <f t="shared" ref="BA252:BA269" si="151">IFERROR(R252*(1-AA252/(AI252)),0)</f>
        <v>0</v>
      </c>
      <c r="BB252" s="74">
        <f t="shared" ref="BB252:BB269" si="152">SUM(AU252:BA252)</f>
        <v>0</v>
      </c>
    </row>
    <row r="253" spans="1:63" x14ac:dyDescent="0.25">
      <c r="A253" s="181" t="s">
        <v>21</v>
      </c>
      <c r="B253" s="205"/>
      <c r="C253" s="80">
        <v>0</v>
      </c>
      <c r="D253" s="80">
        <v>0.74240000000000006</v>
      </c>
      <c r="E253" s="80">
        <v>0.2576</v>
      </c>
      <c r="F253" s="80">
        <v>0</v>
      </c>
      <c r="G253" s="80">
        <v>0</v>
      </c>
      <c r="H253" s="80">
        <v>0</v>
      </c>
      <c r="I253" s="80">
        <v>0</v>
      </c>
      <c r="J253" s="81">
        <f t="shared" si="139"/>
        <v>1</v>
      </c>
      <c r="K253" s="181" t="s">
        <v>21</v>
      </c>
      <c r="L253" s="186">
        <f t="shared" ref="L253:L269" si="153">IFERROR(C253*$B253,0)</f>
        <v>0</v>
      </c>
      <c r="M253" s="186">
        <f t="shared" si="140"/>
        <v>0</v>
      </c>
      <c r="N253" s="186">
        <f t="shared" si="140"/>
        <v>0</v>
      </c>
      <c r="O253" s="186">
        <f t="shared" si="140"/>
        <v>0</v>
      </c>
      <c r="P253" s="186">
        <f t="shared" si="140"/>
        <v>0</v>
      </c>
      <c r="Q253" s="186">
        <f t="shared" si="140"/>
        <v>0</v>
      </c>
      <c r="R253" s="186">
        <f t="shared" si="140"/>
        <v>0</v>
      </c>
      <c r="S253" s="74">
        <f t="shared" si="141"/>
        <v>0</v>
      </c>
      <c r="T253" s="181" t="s">
        <v>21</v>
      </c>
      <c r="U253" s="80">
        <v>0</v>
      </c>
      <c r="V253" s="80">
        <v>0.77</v>
      </c>
      <c r="W253" s="80">
        <v>0.52</v>
      </c>
      <c r="X253" s="80">
        <v>0</v>
      </c>
      <c r="Y253" s="80">
        <v>0</v>
      </c>
      <c r="Z253" s="80">
        <v>0</v>
      </c>
      <c r="AA253" s="80">
        <v>0</v>
      </c>
      <c r="AB253" s="181" t="s">
        <v>21</v>
      </c>
      <c r="AC253" s="80">
        <v>0</v>
      </c>
      <c r="AD253" s="80">
        <v>0.90300000000000002</v>
      </c>
      <c r="AE253" s="80">
        <v>0.55000000000000004</v>
      </c>
      <c r="AF253" s="80">
        <v>0</v>
      </c>
      <c r="AG253" s="80">
        <v>0</v>
      </c>
      <c r="AH253" s="80">
        <v>0</v>
      </c>
      <c r="AI253" s="80">
        <v>0</v>
      </c>
      <c r="AJ253" s="181" t="s">
        <v>21</v>
      </c>
      <c r="AK253" s="186">
        <f t="shared" si="142"/>
        <v>0</v>
      </c>
      <c r="AL253" s="186">
        <f t="shared" si="142"/>
        <v>0</v>
      </c>
      <c r="AM253" s="186">
        <f t="shared" si="142"/>
        <v>0</v>
      </c>
      <c r="AN253" s="186">
        <f t="shared" si="142"/>
        <v>0</v>
      </c>
      <c r="AO253" s="186">
        <f t="shared" si="142"/>
        <v>0</v>
      </c>
      <c r="AP253" s="186">
        <f t="shared" si="142"/>
        <v>0</v>
      </c>
      <c r="AQ253" s="186">
        <f t="shared" si="142"/>
        <v>0</v>
      </c>
      <c r="AR253" s="74">
        <f t="shared" ref="AR253:AR269" si="154">SUM(AK253:AQ253)</f>
        <v>0</v>
      </c>
      <c r="AS253" s="74">
        <f t="shared" si="144"/>
        <v>0</v>
      </c>
      <c r="AT253" s="181" t="s">
        <v>21</v>
      </c>
      <c r="AU253" s="186">
        <f t="shared" si="145"/>
        <v>0</v>
      </c>
      <c r="AV253" s="186">
        <f t="shared" si="146"/>
        <v>0</v>
      </c>
      <c r="AW253" s="186">
        <f t="shared" si="147"/>
        <v>0</v>
      </c>
      <c r="AX253" s="186">
        <f t="shared" si="148"/>
        <v>0</v>
      </c>
      <c r="AY253" s="186">
        <f t="shared" si="149"/>
        <v>0</v>
      </c>
      <c r="AZ253" s="186">
        <f t="shared" si="150"/>
        <v>0</v>
      </c>
      <c r="BA253" s="186">
        <f t="shared" si="151"/>
        <v>0</v>
      </c>
      <c r="BB253" s="74">
        <f t="shared" si="152"/>
        <v>0</v>
      </c>
    </row>
    <row r="254" spans="1:63" x14ac:dyDescent="0.25">
      <c r="A254" s="181" t="s">
        <v>22</v>
      </c>
      <c r="B254" s="205"/>
      <c r="C254" s="80">
        <v>0</v>
      </c>
      <c r="D254" s="80">
        <v>0</v>
      </c>
      <c r="E254" s="80">
        <v>0</v>
      </c>
      <c r="F254" s="80">
        <v>0</v>
      </c>
      <c r="G254" s="80">
        <v>0</v>
      </c>
      <c r="H254" s="80">
        <v>0</v>
      </c>
      <c r="I254" s="80">
        <v>0</v>
      </c>
      <c r="J254" s="81">
        <f t="shared" si="139"/>
        <v>0</v>
      </c>
      <c r="K254" s="181" t="s">
        <v>22</v>
      </c>
      <c r="L254" s="186">
        <f t="shared" si="153"/>
        <v>0</v>
      </c>
      <c r="M254" s="186">
        <f t="shared" si="140"/>
        <v>0</v>
      </c>
      <c r="N254" s="186">
        <f t="shared" si="140"/>
        <v>0</v>
      </c>
      <c r="O254" s="186">
        <f t="shared" si="140"/>
        <v>0</v>
      </c>
      <c r="P254" s="186">
        <f t="shared" si="140"/>
        <v>0</v>
      </c>
      <c r="Q254" s="186">
        <f t="shared" si="140"/>
        <v>0</v>
      </c>
      <c r="R254" s="186">
        <f t="shared" si="140"/>
        <v>0</v>
      </c>
      <c r="S254" s="74">
        <f t="shared" si="141"/>
        <v>0</v>
      </c>
      <c r="T254" s="181" t="s">
        <v>22</v>
      </c>
      <c r="U254" s="80">
        <v>0</v>
      </c>
      <c r="V254" s="80">
        <v>0</v>
      </c>
      <c r="W254" s="80">
        <v>0</v>
      </c>
      <c r="X254" s="80">
        <v>0</v>
      </c>
      <c r="Y254" s="80">
        <v>0</v>
      </c>
      <c r="Z254" s="80">
        <v>0</v>
      </c>
      <c r="AA254" s="80">
        <v>0</v>
      </c>
      <c r="AB254" s="181" t="s">
        <v>22</v>
      </c>
      <c r="AC254" s="80">
        <v>0</v>
      </c>
      <c r="AD254" s="80">
        <v>0</v>
      </c>
      <c r="AE254" s="80">
        <v>0</v>
      </c>
      <c r="AF254" s="80">
        <v>0</v>
      </c>
      <c r="AG254" s="80">
        <v>0</v>
      </c>
      <c r="AH254" s="80">
        <v>0</v>
      </c>
      <c r="AI254" s="80">
        <v>0</v>
      </c>
      <c r="AJ254" s="181" t="s">
        <v>22</v>
      </c>
      <c r="AK254" s="186">
        <f t="shared" si="142"/>
        <v>0</v>
      </c>
      <c r="AL254" s="186">
        <f t="shared" si="142"/>
        <v>0</v>
      </c>
      <c r="AM254" s="186">
        <f t="shared" si="142"/>
        <v>0</v>
      </c>
      <c r="AN254" s="186">
        <f t="shared" si="142"/>
        <v>0</v>
      </c>
      <c r="AO254" s="186">
        <f t="shared" si="142"/>
        <v>0</v>
      </c>
      <c r="AP254" s="186">
        <f t="shared" si="142"/>
        <v>0</v>
      </c>
      <c r="AQ254" s="186">
        <f t="shared" si="142"/>
        <v>0</v>
      </c>
      <c r="AR254" s="74">
        <f t="shared" si="154"/>
        <v>0</v>
      </c>
      <c r="AS254" s="74">
        <f t="shared" si="144"/>
        <v>0</v>
      </c>
      <c r="AT254" s="181" t="s">
        <v>22</v>
      </c>
      <c r="AU254" s="186">
        <f t="shared" si="145"/>
        <v>0</v>
      </c>
      <c r="AV254" s="186">
        <f t="shared" si="146"/>
        <v>0</v>
      </c>
      <c r="AW254" s="186">
        <f t="shared" si="147"/>
        <v>0</v>
      </c>
      <c r="AX254" s="186">
        <f t="shared" si="148"/>
        <v>0</v>
      </c>
      <c r="AY254" s="186">
        <f t="shared" si="149"/>
        <v>0</v>
      </c>
      <c r="AZ254" s="186">
        <f t="shared" si="150"/>
        <v>0</v>
      </c>
      <c r="BA254" s="186">
        <f t="shared" si="151"/>
        <v>0</v>
      </c>
      <c r="BB254" s="74">
        <f t="shared" si="152"/>
        <v>0</v>
      </c>
    </row>
    <row r="255" spans="1:63" x14ac:dyDescent="0.25">
      <c r="A255" s="181" t="s">
        <v>23</v>
      </c>
      <c r="B255" s="205"/>
      <c r="C255" s="80">
        <v>0</v>
      </c>
      <c r="D255" s="80">
        <v>0.79132496054778689</v>
      </c>
      <c r="E255" s="80">
        <v>0.20867503945221313</v>
      </c>
      <c r="F255" s="80">
        <v>0</v>
      </c>
      <c r="G255" s="80">
        <v>0</v>
      </c>
      <c r="H255" s="80">
        <v>0</v>
      </c>
      <c r="I255" s="80">
        <v>0</v>
      </c>
      <c r="J255" s="81">
        <f t="shared" si="139"/>
        <v>1</v>
      </c>
      <c r="K255" s="181" t="s">
        <v>23</v>
      </c>
      <c r="L255" s="186">
        <f t="shared" si="153"/>
        <v>0</v>
      </c>
      <c r="M255" s="186">
        <f t="shared" si="140"/>
        <v>0</v>
      </c>
      <c r="N255" s="186">
        <f t="shared" si="140"/>
        <v>0</v>
      </c>
      <c r="O255" s="186">
        <f t="shared" si="140"/>
        <v>0</v>
      </c>
      <c r="P255" s="186">
        <f t="shared" si="140"/>
        <v>0</v>
      </c>
      <c r="Q255" s="186">
        <f t="shared" si="140"/>
        <v>0</v>
      </c>
      <c r="R255" s="186">
        <f t="shared" si="140"/>
        <v>0</v>
      </c>
      <c r="S255" s="74">
        <f t="shared" si="141"/>
        <v>0</v>
      </c>
      <c r="T255" s="181" t="s">
        <v>23</v>
      </c>
      <c r="U255" s="80">
        <v>0</v>
      </c>
      <c r="V255" s="80">
        <v>0.79970407785370934</v>
      </c>
      <c r="W255" s="80">
        <v>0.52</v>
      </c>
      <c r="X255" s="80">
        <v>0</v>
      </c>
      <c r="Y255" s="80">
        <v>0</v>
      </c>
      <c r="Z255" s="80">
        <v>0</v>
      </c>
      <c r="AA255" s="80">
        <v>0</v>
      </c>
      <c r="AB255" s="181" t="s">
        <v>23</v>
      </c>
      <c r="AC255" s="80">
        <v>0</v>
      </c>
      <c r="AD255" s="80">
        <v>0.90300000000000002</v>
      </c>
      <c r="AE255" s="80">
        <v>0.55000000000000004</v>
      </c>
      <c r="AF255" s="80">
        <v>0</v>
      </c>
      <c r="AG255" s="80">
        <v>0</v>
      </c>
      <c r="AH255" s="80">
        <v>0</v>
      </c>
      <c r="AI255" s="80">
        <v>0</v>
      </c>
      <c r="AJ255" s="181" t="s">
        <v>23</v>
      </c>
      <c r="AK255" s="186">
        <f t="shared" si="142"/>
        <v>0</v>
      </c>
      <c r="AL255" s="186">
        <f t="shared" si="142"/>
        <v>0</v>
      </c>
      <c r="AM255" s="186">
        <f t="shared" si="142"/>
        <v>0</v>
      </c>
      <c r="AN255" s="186">
        <f t="shared" si="142"/>
        <v>0</v>
      </c>
      <c r="AO255" s="186">
        <f t="shared" si="142"/>
        <v>0</v>
      </c>
      <c r="AP255" s="186">
        <f t="shared" si="142"/>
        <v>0</v>
      </c>
      <c r="AQ255" s="186">
        <f t="shared" si="142"/>
        <v>0</v>
      </c>
      <c r="AR255" s="74">
        <f t="shared" si="154"/>
        <v>0</v>
      </c>
      <c r="AS255" s="74">
        <f t="shared" si="144"/>
        <v>0</v>
      </c>
      <c r="AT255" s="181" t="s">
        <v>23</v>
      </c>
      <c r="AU255" s="186">
        <f t="shared" si="145"/>
        <v>0</v>
      </c>
      <c r="AV255" s="186">
        <f t="shared" si="146"/>
        <v>0</v>
      </c>
      <c r="AW255" s="186">
        <f t="shared" si="147"/>
        <v>0</v>
      </c>
      <c r="AX255" s="186">
        <f t="shared" si="148"/>
        <v>0</v>
      </c>
      <c r="AY255" s="186">
        <f t="shared" si="149"/>
        <v>0</v>
      </c>
      <c r="AZ255" s="186">
        <f t="shared" si="150"/>
        <v>0</v>
      </c>
      <c r="BA255" s="186">
        <f t="shared" si="151"/>
        <v>0</v>
      </c>
      <c r="BB255" s="74">
        <f t="shared" si="152"/>
        <v>0</v>
      </c>
    </row>
    <row r="256" spans="1:63" x14ac:dyDescent="0.25">
      <c r="A256" s="187" t="s">
        <v>24</v>
      </c>
      <c r="B256" s="205"/>
      <c r="C256" s="80">
        <v>0</v>
      </c>
      <c r="D256" s="80">
        <v>0</v>
      </c>
      <c r="E256" s="80">
        <v>0</v>
      </c>
      <c r="F256" s="80">
        <v>0</v>
      </c>
      <c r="G256" s="80">
        <v>0</v>
      </c>
      <c r="H256" s="80">
        <v>0</v>
      </c>
      <c r="I256" s="80">
        <v>0</v>
      </c>
      <c r="J256" s="81">
        <f t="shared" si="139"/>
        <v>0</v>
      </c>
      <c r="K256" s="187" t="s">
        <v>24</v>
      </c>
      <c r="L256" s="186">
        <f t="shared" si="153"/>
        <v>0</v>
      </c>
      <c r="M256" s="186">
        <f t="shared" si="140"/>
        <v>0</v>
      </c>
      <c r="N256" s="186">
        <f t="shared" si="140"/>
        <v>0</v>
      </c>
      <c r="O256" s="186">
        <f t="shared" si="140"/>
        <v>0</v>
      </c>
      <c r="P256" s="186">
        <f t="shared" si="140"/>
        <v>0</v>
      </c>
      <c r="Q256" s="186">
        <f t="shared" si="140"/>
        <v>0</v>
      </c>
      <c r="R256" s="186">
        <f t="shared" si="140"/>
        <v>0</v>
      </c>
      <c r="S256" s="74">
        <f t="shared" si="141"/>
        <v>0</v>
      </c>
      <c r="T256" s="187" t="s">
        <v>24</v>
      </c>
      <c r="U256" s="80">
        <v>0</v>
      </c>
      <c r="V256" s="80">
        <v>0</v>
      </c>
      <c r="W256" s="80">
        <v>0</v>
      </c>
      <c r="X256" s="80">
        <v>0</v>
      </c>
      <c r="Y256" s="80">
        <v>0</v>
      </c>
      <c r="Z256" s="80">
        <v>0</v>
      </c>
      <c r="AA256" s="80">
        <v>0</v>
      </c>
      <c r="AB256" s="187" t="s">
        <v>24</v>
      </c>
      <c r="AC256" s="80">
        <v>0</v>
      </c>
      <c r="AD256" s="80">
        <v>0</v>
      </c>
      <c r="AE256" s="80">
        <v>0</v>
      </c>
      <c r="AF256" s="80">
        <v>0</v>
      </c>
      <c r="AG256" s="80">
        <v>0</v>
      </c>
      <c r="AH256" s="80">
        <v>0</v>
      </c>
      <c r="AI256" s="80">
        <v>0</v>
      </c>
      <c r="AJ256" s="187" t="s">
        <v>24</v>
      </c>
      <c r="AK256" s="186">
        <f t="shared" si="142"/>
        <v>0</v>
      </c>
      <c r="AL256" s="186">
        <f t="shared" si="142"/>
        <v>0</v>
      </c>
      <c r="AM256" s="186">
        <f t="shared" si="142"/>
        <v>0</v>
      </c>
      <c r="AN256" s="186">
        <f t="shared" si="142"/>
        <v>0</v>
      </c>
      <c r="AO256" s="186">
        <f t="shared" si="142"/>
        <v>0</v>
      </c>
      <c r="AP256" s="186">
        <f t="shared" si="142"/>
        <v>0</v>
      </c>
      <c r="AQ256" s="186">
        <f t="shared" si="142"/>
        <v>0</v>
      </c>
      <c r="AR256" s="74">
        <f t="shared" si="154"/>
        <v>0</v>
      </c>
      <c r="AS256" s="74">
        <f t="shared" si="144"/>
        <v>0</v>
      </c>
      <c r="AT256" s="187" t="s">
        <v>24</v>
      </c>
      <c r="AU256" s="186">
        <f t="shared" si="145"/>
        <v>0</v>
      </c>
      <c r="AV256" s="186">
        <f t="shared" si="146"/>
        <v>0</v>
      </c>
      <c r="AW256" s="186">
        <f t="shared" si="147"/>
        <v>0</v>
      </c>
      <c r="AX256" s="186">
        <f t="shared" si="148"/>
        <v>0</v>
      </c>
      <c r="AY256" s="186">
        <f t="shared" si="149"/>
        <v>0</v>
      </c>
      <c r="AZ256" s="186">
        <f t="shared" si="150"/>
        <v>0</v>
      </c>
      <c r="BA256" s="186">
        <f t="shared" si="151"/>
        <v>0</v>
      </c>
      <c r="BB256" s="74">
        <f t="shared" si="152"/>
        <v>0</v>
      </c>
    </row>
    <row r="257" spans="1:54" x14ac:dyDescent="0.25">
      <c r="A257" s="188" t="s">
        <v>25</v>
      </c>
      <c r="B257" s="205"/>
      <c r="C257" s="80">
        <v>0</v>
      </c>
      <c r="D257" s="80">
        <v>0.5</v>
      </c>
      <c r="E257" s="80">
        <v>0.5</v>
      </c>
      <c r="F257" s="80">
        <v>0</v>
      </c>
      <c r="G257" s="80">
        <v>0</v>
      </c>
      <c r="H257" s="80">
        <v>0</v>
      </c>
      <c r="I257" s="80">
        <v>0</v>
      </c>
      <c r="J257" s="81">
        <f t="shared" si="139"/>
        <v>1</v>
      </c>
      <c r="K257" s="188" t="s">
        <v>25</v>
      </c>
      <c r="L257" s="186">
        <f t="shared" si="153"/>
        <v>0</v>
      </c>
      <c r="M257" s="186">
        <f t="shared" si="140"/>
        <v>0</v>
      </c>
      <c r="N257" s="186">
        <f t="shared" si="140"/>
        <v>0</v>
      </c>
      <c r="O257" s="186">
        <f t="shared" si="140"/>
        <v>0</v>
      </c>
      <c r="P257" s="186">
        <f t="shared" si="140"/>
        <v>0</v>
      </c>
      <c r="Q257" s="186">
        <f t="shared" si="140"/>
        <v>0</v>
      </c>
      <c r="R257" s="186">
        <f t="shared" si="140"/>
        <v>0</v>
      </c>
      <c r="S257" s="74">
        <f t="shared" si="141"/>
        <v>0</v>
      </c>
      <c r="T257" s="188" t="s">
        <v>25</v>
      </c>
      <c r="U257" s="80">
        <v>0</v>
      </c>
      <c r="V257" s="80">
        <v>0.77</v>
      </c>
      <c r="W257" s="80">
        <v>0.52</v>
      </c>
      <c r="X257" s="80">
        <v>0</v>
      </c>
      <c r="Y257" s="80">
        <v>0</v>
      </c>
      <c r="Z257" s="80">
        <v>0</v>
      </c>
      <c r="AA257" s="80">
        <v>0</v>
      </c>
      <c r="AB257" s="188" t="s">
        <v>25</v>
      </c>
      <c r="AC257" s="80">
        <v>0</v>
      </c>
      <c r="AD257" s="80">
        <v>0.90300000000000002</v>
      </c>
      <c r="AE257" s="80">
        <v>0.55000000000000004</v>
      </c>
      <c r="AF257" s="80">
        <v>0</v>
      </c>
      <c r="AG257" s="80">
        <v>0</v>
      </c>
      <c r="AH257" s="80">
        <v>0</v>
      </c>
      <c r="AI257" s="80">
        <v>0</v>
      </c>
      <c r="AJ257" s="188" t="s">
        <v>25</v>
      </c>
      <c r="AK257" s="186">
        <f t="shared" si="142"/>
        <v>0</v>
      </c>
      <c r="AL257" s="186">
        <f t="shared" si="142"/>
        <v>0</v>
      </c>
      <c r="AM257" s="186">
        <f t="shared" si="142"/>
        <v>0</v>
      </c>
      <c r="AN257" s="186">
        <f t="shared" si="142"/>
        <v>0</v>
      </c>
      <c r="AO257" s="186">
        <f t="shared" si="142"/>
        <v>0</v>
      </c>
      <c r="AP257" s="186">
        <f t="shared" si="142"/>
        <v>0</v>
      </c>
      <c r="AQ257" s="186">
        <f t="shared" si="142"/>
        <v>0</v>
      </c>
      <c r="AR257" s="74">
        <f t="shared" si="154"/>
        <v>0</v>
      </c>
      <c r="AS257" s="74">
        <f t="shared" si="144"/>
        <v>0</v>
      </c>
      <c r="AT257" s="188" t="s">
        <v>25</v>
      </c>
      <c r="AU257" s="186">
        <f t="shared" si="145"/>
        <v>0</v>
      </c>
      <c r="AV257" s="186">
        <f t="shared" si="146"/>
        <v>0</v>
      </c>
      <c r="AW257" s="186">
        <f t="shared" si="147"/>
        <v>0</v>
      </c>
      <c r="AX257" s="186">
        <f t="shared" si="148"/>
        <v>0</v>
      </c>
      <c r="AY257" s="186">
        <f t="shared" si="149"/>
        <v>0</v>
      </c>
      <c r="AZ257" s="186">
        <f t="shared" si="150"/>
        <v>0</v>
      </c>
      <c r="BA257" s="186">
        <f t="shared" si="151"/>
        <v>0</v>
      </c>
      <c r="BB257" s="74">
        <f t="shared" si="152"/>
        <v>0</v>
      </c>
    </row>
    <row r="258" spans="1:54" x14ac:dyDescent="0.25">
      <c r="A258" s="181" t="s">
        <v>26</v>
      </c>
      <c r="B258" s="205"/>
      <c r="C258" s="80">
        <v>0.95169999999999999</v>
      </c>
      <c r="D258" s="80">
        <v>2.0299999999999999E-2</v>
      </c>
      <c r="E258" s="80">
        <v>2.7999999999999997E-2</v>
      </c>
      <c r="F258" s="80">
        <v>0</v>
      </c>
      <c r="G258" s="80">
        <v>0</v>
      </c>
      <c r="H258" s="80">
        <v>0</v>
      </c>
      <c r="I258" s="80">
        <v>0</v>
      </c>
      <c r="J258" s="81">
        <f t="shared" si="139"/>
        <v>1</v>
      </c>
      <c r="K258" s="181" t="s">
        <v>26</v>
      </c>
      <c r="L258" s="186">
        <f t="shared" si="153"/>
        <v>0</v>
      </c>
      <c r="M258" s="186">
        <f t="shared" si="140"/>
        <v>0</v>
      </c>
      <c r="N258" s="186">
        <f t="shared" si="140"/>
        <v>0</v>
      </c>
      <c r="O258" s="186">
        <f t="shared" si="140"/>
        <v>0</v>
      </c>
      <c r="P258" s="186">
        <f t="shared" si="140"/>
        <v>0</v>
      </c>
      <c r="Q258" s="186">
        <f t="shared" si="140"/>
        <v>0</v>
      </c>
      <c r="R258" s="186">
        <f t="shared" si="140"/>
        <v>0</v>
      </c>
      <c r="S258" s="74">
        <f t="shared" si="141"/>
        <v>0</v>
      </c>
      <c r="T258" s="181" t="s">
        <v>26</v>
      </c>
      <c r="U258" s="80">
        <v>0.437</v>
      </c>
      <c r="V258" s="80">
        <v>0.88000000000000012</v>
      </c>
      <c r="W258" s="80">
        <v>0.52</v>
      </c>
      <c r="X258" s="80">
        <v>0</v>
      </c>
      <c r="Y258" s="80">
        <v>0</v>
      </c>
      <c r="Z258" s="80">
        <v>0</v>
      </c>
      <c r="AA258" s="80">
        <v>0</v>
      </c>
      <c r="AB258" s="181" t="s">
        <v>26</v>
      </c>
      <c r="AC258" s="80">
        <v>0.45</v>
      </c>
      <c r="AD258" s="80">
        <v>0.93500000000000016</v>
      </c>
      <c r="AE258" s="80">
        <v>0.55000000000000004</v>
      </c>
      <c r="AF258" s="80">
        <v>0</v>
      </c>
      <c r="AG258" s="80">
        <v>0</v>
      </c>
      <c r="AH258" s="80">
        <v>0</v>
      </c>
      <c r="AI258" s="80">
        <v>0</v>
      </c>
      <c r="AJ258" s="181" t="s">
        <v>26</v>
      </c>
      <c r="AK258" s="186">
        <f t="shared" si="142"/>
        <v>0</v>
      </c>
      <c r="AL258" s="186">
        <f t="shared" si="142"/>
        <v>0</v>
      </c>
      <c r="AM258" s="186">
        <f t="shared" si="142"/>
        <v>0</v>
      </c>
      <c r="AN258" s="186">
        <f t="shared" si="142"/>
        <v>0</v>
      </c>
      <c r="AO258" s="186">
        <f t="shared" si="142"/>
        <v>0</v>
      </c>
      <c r="AP258" s="186">
        <f t="shared" si="142"/>
        <v>0</v>
      </c>
      <c r="AQ258" s="186">
        <f t="shared" si="142"/>
        <v>0</v>
      </c>
      <c r="AR258" s="74">
        <f t="shared" si="154"/>
        <v>0</v>
      </c>
      <c r="AS258" s="74">
        <f t="shared" si="144"/>
        <v>0</v>
      </c>
      <c r="AT258" s="181" t="s">
        <v>26</v>
      </c>
      <c r="AU258" s="186">
        <f t="shared" si="145"/>
        <v>0</v>
      </c>
      <c r="AV258" s="186">
        <f t="shared" si="146"/>
        <v>0</v>
      </c>
      <c r="AW258" s="186">
        <f t="shared" si="147"/>
        <v>0</v>
      </c>
      <c r="AX258" s="186">
        <f t="shared" si="148"/>
        <v>0</v>
      </c>
      <c r="AY258" s="186">
        <f t="shared" si="149"/>
        <v>0</v>
      </c>
      <c r="AZ258" s="186">
        <f t="shared" si="150"/>
        <v>0</v>
      </c>
      <c r="BA258" s="186">
        <f t="shared" si="151"/>
        <v>0</v>
      </c>
      <c r="BB258" s="74">
        <f t="shared" si="152"/>
        <v>0</v>
      </c>
    </row>
    <row r="259" spans="1:54" x14ac:dyDescent="0.25">
      <c r="A259" s="181" t="s">
        <v>27</v>
      </c>
      <c r="B259" s="205"/>
      <c r="C259" s="80">
        <v>0</v>
      </c>
      <c r="D259" s="80">
        <v>1</v>
      </c>
      <c r="E259" s="80">
        <v>0</v>
      </c>
      <c r="F259" s="80">
        <v>0</v>
      </c>
      <c r="G259" s="80">
        <v>0</v>
      </c>
      <c r="H259" s="80">
        <v>0</v>
      </c>
      <c r="I259" s="80">
        <v>0</v>
      </c>
      <c r="J259" s="81">
        <f t="shared" si="139"/>
        <v>1</v>
      </c>
      <c r="K259" s="181" t="s">
        <v>27</v>
      </c>
      <c r="L259" s="186">
        <f t="shared" si="153"/>
        <v>0</v>
      </c>
      <c r="M259" s="186">
        <f t="shared" si="140"/>
        <v>0</v>
      </c>
      <c r="N259" s="186">
        <f t="shared" si="140"/>
        <v>0</v>
      </c>
      <c r="O259" s="186">
        <f t="shared" si="140"/>
        <v>0</v>
      </c>
      <c r="P259" s="186">
        <f t="shared" si="140"/>
        <v>0</v>
      </c>
      <c r="Q259" s="186">
        <f t="shared" si="140"/>
        <v>0</v>
      </c>
      <c r="R259" s="186">
        <f t="shared" si="140"/>
        <v>0</v>
      </c>
      <c r="S259" s="74">
        <f t="shared" si="141"/>
        <v>0</v>
      </c>
      <c r="T259" s="181" t="s">
        <v>27</v>
      </c>
      <c r="U259" s="80">
        <v>0</v>
      </c>
      <c r="V259" s="80">
        <v>0.85</v>
      </c>
      <c r="W259" s="80">
        <v>0</v>
      </c>
      <c r="X259" s="80">
        <v>0</v>
      </c>
      <c r="Y259" s="80">
        <v>0</v>
      </c>
      <c r="Z259" s="80">
        <v>0</v>
      </c>
      <c r="AA259" s="80">
        <v>0</v>
      </c>
      <c r="AB259" s="181" t="s">
        <v>27</v>
      </c>
      <c r="AC259" s="80">
        <v>0</v>
      </c>
      <c r="AD259" s="80">
        <v>0.93500000000000005</v>
      </c>
      <c r="AE259" s="80">
        <v>0</v>
      </c>
      <c r="AF259" s="80">
        <v>0</v>
      </c>
      <c r="AG259" s="80">
        <v>0</v>
      </c>
      <c r="AH259" s="80">
        <v>0</v>
      </c>
      <c r="AI259" s="80">
        <v>0</v>
      </c>
      <c r="AJ259" s="181" t="s">
        <v>27</v>
      </c>
      <c r="AK259" s="186">
        <f t="shared" si="142"/>
        <v>0</v>
      </c>
      <c r="AL259" s="186">
        <f t="shared" si="142"/>
        <v>0</v>
      </c>
      <c r="AM259" s="186">
        <f t="shared" si="142"/>
        <v>0</v>
      </c>
      <c r="AN259" s="186">
        <f t="shared" si="142"/>
        <v>0</v>
      </c>
      <c r="AO259" s="186">
        <f t="shared" si="142"/>
        <v>0</v>
      </c>
      <c r="AP259" s="186">
        <f t="shared" si="142"/>
        <v>0</v>
      </c>
      <c r="AQ259" s="186">
        <f t="shared" si="142"/>
        <v>0</v>
      </c>
      <c r="AR259" s="74">
        <f t="shared" si="154"/>
        <v>0</v>
      </c>
      <c r="AS259" s="74">
        <f t="shared" si="144"/>
        <v>0</v>
      </c>
      <c r="AT259" s="181" t="s">
        <v>27</v>
      </c>
      <c r="AU259" s="186">
        <f t="shared" si="145"/>
        <v>0</v>
      </c>
      <c r="AV259" s="186">
        <f t="shared" si="146"/>
        <v>0</v>
      </c>
      <c r="AW259" s="186">
        <f t="shared" si="147"/>
        <v>0</v>
      </c>
      <c r="AX259" s="186">
        <f t="shared" si="148"/>
        <v>0</v>
      </c>
      <c r="AY259" s="186">
        <f t="shared" si="149"/>
        <v>0</v>
      </c>
      <c r="AZ259" s="186">
        <f t="shared" si="150"/>
        <v>0</v>
      </c>
      <c r="BA259" s="186">
        <f t="shared" si="151"/>
        <v>0</v>
      </c>
      <c r="BB259" s="74">
        <f t="shared" si="152"/>
        <v>0</v>
      </c>
    </row>
    <row r="260" spans="1:54" x14ac:dyDescent="0.25">
      <c r="A260" s="181" t="s">
        <v>28</v>
      </c>
      <c r="B260" s="205"/>
      <c r="C260" s="80">
        <v>0</v>
      </c>
      <c r="D260" s="80">
        <v>0</v>
      </c>
      <c r="E260" s="80">
        <v>0</v>
      </c>
      <c r="F260" s="80">
        <v>0</v>
      </c>
      <c r="G260" s="80">
        <v>0</v>
      </c>
      <c r="H260" s="80">
        <v>0</v>
      </c>
      <c r="I260" s="80">
        <v>0</v>
      </c>
      <c r="J260" s="81">
        <f t="shared" si="139"/>
        <v>0</v>
      </c>
      <c r="K260" s="181" t="s">
        <v>28</v>
      </c>
      <c r="L260" s="186">
        <f t="shared" si="153"/>
        <v>0</v>
      </c>
      <c r="M260" s="186">
        <f t="shared" si="140"/>
        <v>0</v>
      </c>
      <c r="N260" s="186">
        <f t="shared" si="140"/>
        <v>0</v>
      </c>
      <c r="O260" s="186">
        <f t="shared" si="140"/>
        <v>0</v>
      </c>
      <c r="P260" s="186">
        <f t="shared" si="140"/>
        <v>0</v>
      </c>
      <c r="Q260" s="186">
        <f t="shared" si="140"/>
        <v>0</v>
      </c>
      <c r="R260" s="186">
        <f t="shared" si="140"/>
        <v>0</v>
      </c>
      <c r="S260" s="74">
        <f t="shared" si="141"/>
        <v>0</v>
      </c>
      <c r="T260" s="181" t="s">
        <v>28</v>
      </c>
      <c r="U260" s="80">
        <v>0</v>
      </c>
      <c r="V260" s="80">
        <v>0</v>
      </c>
      <c r="W260" s="80">
        <v>0</v>
      </c>
      <c r="X260" s="80">
        <v>0</v>
      </c>
      <c r="Y260" s="80">
        <v>0</v>
      </c>
      <c r="Z260" s="80">
        <v>0</v>
      </c>
      <c r="AA260" s="80">
        <v>0</v>
      </c>
      <c r="AB260" s="181" t="s">
        <v>28</v>
      </c>
      <c r="AC260" s="80">
        <v>0</v>
      </c>
      <c r="AD260" s="80">
        <v>0</v>
      </c>
      <c r="AE260" s="80">
        <v>0</v>
      </c>
      <c r="AF260" s="80">
        <v>0</v>
      </c>
      <c r="AG260" s="80">
        <v>0</v>
      </c>
      <c r="AH260" s="80">
        <v>0</v>
      </c>
      <c r="AI260" s="80">
        <v>0</v>
      </c>
      <c r="AJ260" s="181" t="s">
        <v>28</v>
      </c>
      <c r="AK260" s="186">
        <f t="shared" si="142"/>
        <v>0</v>
      </c>
      <c r="AL260" s="186">
        <f t="shared" si="142"/>
        <v>0</v>
      </c>
      <c r="AM260" s="186">
        <f t="shared" si="142"/>
        <v>0</v>
      </c>
      <c r="AN260" s="186">
        <f t="shared" si="142"/>
        <v>0</v>
      </c>
      <c r="AO260" s="186">
        <f t="shared" si="142"/>
        <v>0</v>
      </c>
      <c r="AP260" s="186">
        <f t="shared" si="142"/>
        <v>0</v>
      </c>
      <c r="AQ260" s="186">
        <f t="shared" si="142"/>
        <v>0</v>
      </c>
      <c r="AR260" s="74">
        <f t="shared" si="154"/>
        <v>0</v>
      </c>
      <c r="AS260" s="74">
        <f t="shared" si="144"/>
        <v>0</v>
      </c>
      <c r="AT260" s="181" t="s">
        <v>28</v>
      </c>
      <c r="AU260" s="186">
        <f t="shared" si="145"/>
        <v>0</v>
      </c>
      <c r="AV260" s="186">
        <f t="shared" si="146"/>
        <v>0</v>
      </c>
      <c r="AW260" s="186">
        <f t="shared" si="147"/>
        <v>0</v>
      </c>
      <c r="AX260" s="186">
        <f t="shared" si="148"/>
        <v>0</v>
      </c>
      <c r="AY260" s="186">
        <f t="shared" si="149"/>
        <v>0</v>
      </c>
      <c r="AZ260" s="186">
        <f t="shared" si="150"/>
        <v>0</v>
      </c>
      <c r="BA260" s="186">
        <f t="shared" si="151"/>
        <v>0</v>
      </c>
      <c r="BB260" s="74">
        <f t="shared" si="152"/>
        <v>0</v>
      </c>
    </row>
    <row r="261" spans="1:54" x14ac:dyDescent="0.25">
      <c r="A261" s="181" t="s">
        <v>29</v>
      </c>
      <c r="B261" s="205"/>
      <c r="C261" s="80">
        <v>0.27638808331152426</v>
      </c>
      <c r="D261" s="80">
        <v>0.1790914411872602</v>
      </c>
      <c r="E261" s="80">
        <v>0.54452047550121563</v>
      </c>
      <c r="F261" s="80">
        <v>0</v>
      </c>
      <c r="G261" s="80">
        <v>0</v>
      </c>
      <c r="H261" s="80">
        <v>0</v>
      </c>
      <c r="I261" s="80">
        <v>0</v>
      </c>
      <c r="J261" s="81">
        <f t="shared" si="139"/>
        <v>1</v>
      </c>
      <c r="K261" s="181" t="s">
        <v>29</v>
      </c>
      <c r="L261" s="186">
        <f t="shared" si="153"/>
        <v>0</v>
      </c>
      <c r="M261" s="186">
        <f t="shared" si="140"/>
        <v>0</v>
      </c>
      <c r="N261" s="186">
        <f t="shared" si="140"/>
        <v>0</v>
      </c>
      <c r="O261" s="186">
        <f t="shared" si="140"/>
        <v>0</v>
      </c>
      <c r="P261" s="186">
        <f t="shared" si="140"/>
        <v>0</v>
      </c>
      <c r="Q261" s="186">
        <f t="shared" si="140"/>
        <v>0</v>
      </c>
      <c r="R261" s="186">
        <f t="shared" si="140"/>
        <v>0</v>
      </c>
      <c r="S261" s="74">
        <f t="shared" si="141"/>
        <v>0</v>
      </c>
      <c r="T261" s="181" t="s">
        <v>29</v>
      </c>
      <c r="U261" s="80">
        <v>0.28000000000000003</v>
      </c>
      <c r="V261" s="80">
        <v>0.85</v>
      </c>
      <c r="W261" s="80">
        <v>0.51999870967187956</v>
      </c>
      <c r="X261" s="80">
        <v>0</v>
      </c>
      <c r="Y261" s="80">
        <v>0</v>
      </c>
      <c r="Z261" s="80">
        <v>0</v>
      </c>
      <c r="AA261" s="80">
        <v>0</v>
      </c>
      <c r="AB261" s="181" t="s">
        <v>29</v>
      </c>
      <c r="AC261" s="80">
        <v>0.3</v>
      </c>
      <c r="AD261" s="80">
        <v>0.93500000000000005</v>
      </c>
      <c r="AE261" s="80">
        <v>0.54999999999999993</v>
      </c>
      <c r="AF261" s="80">
        <v>0</v>
      </c>
      <c r="AG261" s="80">
        <v>0</v>
      </c>
      <c r="AH261" s="80">
        <v>0</v>
      </c>
      <c r="AI261" s="80">
        <v>0</v>
      </c>
      <c r="AJ261" s="181" t="s">
        <v>29</v>
      </c>
      <c r="AK261" s="186">
        <f t="shared" si="142"/>
        <v>0</v>
      </c>
      <c r="AL261" s="186">
        <f t="shared" si="142"/>
        <v>0</v>
      </c>
      <c r="AM261" s="186">
        <f t="shared" si="142"/>
        <v>0</v>
      </c>
      <c r="AN261" s="186">
        <f t="shared" si="142"/>
        <v>0</v>
      </c>
      <c r="AO261" s="186">
        <f t="shared" si="142"/>
        <v>0</v>
      </c>
      <c r="AP261" s="186">
        <f t="shared" si="142"/>
        <v>0</v>
      </c>
      <c r="AQ261" s="186">
        <f t="shared" si="142"/>
        <v>0</v>
      </c>
      <c r="AR261" s="74">
        <f t="shared" si="154"/>
        <v>0</v>
      </c>
      <c r="AS261" s="74">
        <f t="shared" si="144"/>
        <v>0</v>
      </c>
      <c r="AT261" s="181" t="s">
        <v>29</v>
      </c>
      <c r="AU261" s="186">
        <f t="shared" si="145"/>
        <v>0</v>
      </c>
      <c r="AV261" s="186">
        <f t="shared" si="146"/>
        <v>0</v>
      </c>
      <c r="AW261" s="186">
        <f t="shared" si="147"/>
        <v>0</v>
      </c>
      <c r="AX261" s="186">
        <f t="shared" si="148"/>
        <v>0</v>
      </c>
      <c r="AY261" s="186">
        <f t="shared" si="149"/>
        <v>0</v>
      </c>
      <c r="AZ261" s="186">
        <f t="shared" si="150"/>
        <v>0</v>
      </c>
      <c r="BA261" s="186">
        <f t="shared" si="151"/>
        <v>0</v>
      </c>
      <c r="BB261" s="74">
        <f t="shared" si="152"/>
        <v>0</v>
      </c>
    </row>
    <row r="262" spans="1:54" x14ac:dyDescent="0.25">
      <c r="A262" s="181" t="s">
        <v>30</v>
      </c>
      <c r="B262" s="205"/>
      <c r="C262" s="80">
        <v>0</v>
      </c>
      <c r="D262" s="80">
        <v>0.45200000000000001</v>
      </c>
      <c r="E262" s="80">
        <v>0.54800000000000004</v>
      </c>
      <c r="F262" s="80">
        <v>0</v>
      </c>
      <c r="G262" s="80">
        <v>0</v>
      </c>
      <c r="H262" s="80">
        <v>0</v>
      </c>
      <c r="I262" s="80">
        <v>0</v>
      </c>
      <c r="J262" s="81">
        <f t="shared" si="139"/>
        <v>1</v>
      </c>
      <c r="K262" s="181" t="s">
        <v>30</v>
      </c>
      <c r="L262" s="186">
        <f t="shared" si="153"/>
        <v>0</v>
      </c>
      <c r="M262" s="186">
        <f t="shared" si="140"/>
        <v>0</v>
      </c>
      <c r="N262" s="186">
        <f t="shared" si="140"/>
        <v>0</v>
      </c>
      <c r="O262" s="186">
        <f t="shared" si="140"/>
        <v>0</v>
      </c>
      <c r="P262" s="186">
        <f t="shared" si="140"/>
        <v>0</v>
      </c>
      <c r="Q262" s="186">
        <f t="shared" si="140"/>
        <v>0</v>
      </c>
      <c r="R262" s="186">
        <f t="shared" si="140"/>
        <v>0</v>
      </c>
      <c r="S262" s="74">
        <f t="shared" si="141"/>
        <v>0</v>
      </c>
      <c r="T262" s="181" t="s">
        <v>30</v>
      </c>
      <c r="U262" s="80">
        <v>0</v>
      </c>
      <c r="V262" s="80">
        <v>0.88</v>
      </c>
      <c r="W262" s="80">
        <v>0.52</v>
      </c>
      <c r="X262" s="80">
        <v>0</v>
      </c>
      <c r="Y262" s="80">
        <v>0</v>
      </c>
      <c r="Z262" s="80">
        <v>0</v>
      </c>
      <c r="AA262" s="80">
        <v>0</v>
      </c>
      <c r="AB262" s="181" t="s">
        <v>30</v>
      </c>
      <c r="AC262" s="80">
        <v>0</v>
      </c>
      <c r="AD262" s="80">
        <v>0.93500000000000005</v>
      </c>
      <c r="AE262" s="80">
        <v>0.55000000000000004</v>
      </c>
      <c r="AF262" s="80">
        <v>0</v>
      </c>
      <c r="AG262" s="80">
        <v>0</v>
      </c>
      <c r="AH262" s="80">
        <v>0</v>
      </c>
      <c r="AI262" s="80">
        <v>0</v>
      </c>
      <c r="AJ262" s="181" t="s">
        <v>30</v>
      </c>
      <c r="AK262" s="186">
        <f t="shared" si="142"/>
        <v>0</v>
      </c>
      <c r="AL262" s="186">
        <f t="shared" si="142"/>
        <v>0</v>
      </c>
      <c r="AM262" s="186">
        <f t="shared" si="142"/>
        <v>0</v>
      </c>
      <c r="AN262" s="186">
        <f t="shared" si="142"/>
        <v>0</v>
      </c>
      <c r="AO262" s="186">
        <f t="shared" si="142"/>
        <v>0</v>
      </c>
      <c r="AP262" s="186">
        <f t="shared" si="142"/>
        <v>0</v>
      </c>
      <c r="AQ262" s="186">
        <f t="shared" si="142"/>
        <v>0</v>
      </c>
      <c r="AR262" s="74">
        <f t="shared" si="154"/>
        <v>0</v>
      </c>
      <c r="AS262" s="74">
        <f t="shared" si="144"/>
        <v>0</v>
      </c>
      <c r="AT262" s="181" t="s">
        <v>30</v>
      </c>
      <c r="AU262" s="186">
        <f t="shared" si="145"/>
        <v>0</v>
      </c>
      <c r="AV262" s="186">
        <f t="shared" si="146"/>
        <v>0</v>
      </c>
      <c r="AW262" s="186">
        <f t="shared" si="147"/>
        <v>0</v>
      </c>
      <c r="AX262" s="186">
        <f t="shared" si="148"/>
        <v>0</v>
      </c>
      <c r="AY262" s="186">
        <f t="shared" si="149"/>
        <v>0</v>
      </c>
      <c r="AZ262" s="186">
        <f t="shared" si="150"/>
        <v>0</v>
      </c>
      <c r="BA262" s="186">
        <f t="shared" si="151"/>
        <v>0</v>
      </c>
      <c r="BB262" s="74">
        <f t="shared" si="152"/>
        <v>0</v>
      </c>
    </row>
    <row r="263" spans="1:54" x14ac:dyDescent="0.25">
      <c r="A263" s="181" t="s">
        <v>31</v>
      </c>
      <c r="B263" s="205"/>
      <c r="C263" s="80">
        <v>0</v>
      </c>
      <c r="D263" s="80">
        <v>0</v>
      </c>
      <c r="E263" s="80">
        <v>0</v>
      </c>
      <c r="F263" s="80">
        <v>0</v>
      </c>
      <c r="G263" s="80">
        <v>0</v>
      </c>
      <c r="H263" s="80">
        <v>0</v>
      </c>
      <c r="I263" s="80">
        <v>0</v>
      </c>
      <c r="J263" s="81">
        <f t="shared" si="139"/>
        <v>0</v>
      </c>
      <c r="K263" s="181" t="s">
        <v>31</v>
      </c>
      <c r="L263" s="186">
        <f t="shared" si="153"/>
        <v>0</v>
      </c>
      <c r="M263" s="186">
        <f t="shared" si="140"/>
        <v>0</v>
      </c>
      <c r="N263" s="186">
        <f t="shared" si="140"/>
        <v>0</v>
      </c>
      <c r="O263" s="186">
        <f t="shared" si="140"/>
        <v>0</v>
      </c>
      <c r="P263" s="186">
        <f t="shared" si="140"/>
        <v>0</v>
      </c>
      <c r="Q263" s="186">
        <f t="shared" si="140"/>
        <v>0</v>
      </c>
      <c r="R263" s="186">
        <f t="shared" si="140"/>
        <v>0</v>
      </c>
      <c r="S263" s="74">
        <f t="shared" si="141"/>
        <v>0</v>
      </c>
      <c r="T263" s="181" t="s">
        <v>31</v>
      </c>
      <c r="U263" s="80">
        <v>0</v>
      </c>
      <c r="V263" s="80">
        <v>0</v>
      </c>
      <c r="W263" s="80">
        <v>0</v>
      </c>
      <c r="X263" s="80">
        <v>0</v>
      </c>
      <c r="Y263" s="80">
        <v>0</v>
      </c>
      <c r="Z263" s="80">
        <v>0</v>
      </c>
      <c r="AA263" s="80">
        <v>0</v>
      </c>
      <c r="AB263" s="181" t="s">
        <v>31</v>
      </c>
      <c r="AC263" s="80">
        <v>0</v>
      </c>
      <c r="AD263" s="80">
        <v>0</v>
      </c>
      <c r="AE263" s="80">
        <v>0</v>
      </c>
      <c r="AF263" s="80">
        <v>0</v>
      </c>
      <c r="AG263" s="80">
        <v>0</v>
      </c>
      <c r="AH263" s="80">
        <v>0</v>
      </c>
      <c r="AI263" s="80">
        <v>0</v>
      </c>
      <c r="AJ263" s="181" t="s">
        <v>31</v>
      </c>
      <c r="AK263" s="186">
        <f t="shared" si="142"/>
        <v>0</v>
      </c>
      <c r="AL263" s="186">
        <f t="shared" si="142"/>
        <v>0</v>
      </c>
      <c r="AM263" s="186">
        <f t="shared" si="142"/>
        <v>0</v>
      </c>
      <c r="AN263" s="186">
        <f t="shared" si="142"/>
        <v>0</v>
      </c>
      <c r="AO263" s="186">
        <f t="shared" si="142"/>
        <v>0</v>
      </c>
      <c r="AP263" s="186">
        <f t="shared" si="142"/>
        <v>0</v>
      </c>
      <c r="AQ263" s="186">
        <f t="shared" si="142"/>
        <v>0</v>
      </c>
      <c r="AR263" s="74">
        <f t="shared" si="154"/>
        <v>0</v>
      </c>
      <c r="AS263" s="74">
        <f t="shared" si="144"/>
        <v>0</v>
      </c>
      <c r="AT263" s="181" t="s">
        <v>31</v>
      </c>
      <c r="AU263" s="186">
        <f t="shared" si="145"/>
        <v>0</v>
      </c>
      <c r="AV263" s="186">
        <f t="shared" si="146"/>
        <v>0</v>
      </c>
      <c r="AW263" s="186">
        <f t="shared" si="147"/>
        <v>0</v>
      </c>
      <c r="AX263" s="186">
        <f t="shared" si="148"/>
        <v>0</v>
      </c>
      <c r="AY263" s="186">
        <f t="shared" si="149"/>
        <v>0</v>
      </c>
      <c r="AZ263" s="186">
        <f t="shared" si="150"/>
        <v>0</v>
      </c>
      <c r="BA263" s="186">
        <f t="shared" si="151"/>
        <v>0</v>
      </c>
      <c r="BB263" s="74">
        <f t="shared" si="152"/>
        <v>0</v>
      </c>
    </row>
    <row r="264" spans="1:54" x14ac:dyDescent="0.25">
      <c r="A264" s="181" t="s">
        <v>32</v>
      </c>
      <c r="B264" s="205"/>
      <c r="C264" s="80">
        <v>0</v>
      </c>
      <c r="D264" s="80">
        <v>0</v>
      </c>
      <c r="E264" s="80">
        <v>0</v>
      </c>
      <c r="F264" s="80">
        <v>0</v>
      </c>
      <c r="G264" s="80">
        <v>0</v>
      </c>
      <c r="H264" s="80">
        <v>0</v>
      </c>
      <c r="I264" s="80">
        <v>0</v>
      </c>
      <c r="J264" s="81">
        <f t="shared" si="139"/>
        <v>0</v>
      </c>
      <c r="K264" s="181" t="s">
        <v>32</v>
      </c>
      <c r="L264" s="186">
        <f t="shared" si="153"/>
        <v>0</v>
      </c>
      <c r="M264" s="186">
        <f t="shared" si="140"/>
        <v>0</v>
      </c>
      <c r="N264" s="186">
        <f t="shared" si="140"/>
        <v>0</v>
      </c>
      <c r="O264" s="186">
        <f t="shared" si="140"/>
        <v>0</v>
      </c>
      <c r="P264" s="186">
        <f t="shared" si="140"/>
        <v>0</v>
      </c>
      <c r="Q264" s="186">
        <f t="shared" si="140"/>
        <v>0</v>
      </c>
      <c r="R264" s="186">
        <f t="shared" si="140"/>
        <v>0</v>
      </c>
      <c r="S264" s="74">
        <f t="shared" si="141"/>
        <v>0</v>
      </c>
      <c r="T264" s="181" t="s">
        <v>32</v>
      </c>
      <c r="U264" s="80">
        <v>0</v>
      </c>
      <c r="V264" s="80">
        <v>0</v>
      </c>
      <c r="W264" s="80">
        <v>0</v>
      </c>
      <c r="X264" s="80">
        <v>0</v>
      </c>
      <c r="Y264" s="80">
        <v>0</v>
      </c>
      <c r="Z264" s="80">
        <v>0</v>
      </c>
      <c r="AA264" s="80">
        <v>0</v>
      </c>
      <c r="AB264" s="181" t="s">
        <v>32</v>
      </c>
      <c r="AC264" s="80">
        <v>0</v>
      </c>
      <c r="AD264" s="80">
        <v>0</v>
      </c>
      <c r="AE264" s="80">
        <v>0</v>
      </c>
      <c r="AF264" s="80">
        <v>0</v>
      </c>
      <c r="AG264" s="80">
        <v>0</v>
      </c>
      <c r="AH264" s="80">
        <v>0</v>
      </c>
      <c r="AI264" s="80">
        <v>0</v>
      </c>
      <c r="AJ264" s="181" t="s">
        <v>32</v>
      </c>
      <c r="AK264" s="186">
        <f t="shared" si="142"/>
        <v>0</v>
      </c>
      <c r="AL264" s="186">
        <f t="shared" si="142"/>
        <v>0</v>
      </c>
      <c r="AM264" s="186">
        <f t="shared" si="142"/>
        <v>0</v>
      </c>
      <c r="AN264" s="186">
        <f t="shared" si="142"/>
        <v>0</v>
      </c>
      <c r="AO264" s="186">
        <f t="shared" si="142"/>
        <v>0</v>
      </c>
      <c r="AP264" s="186">
        <f t="shared" si="142"/>
        <v>0</v>
      </c>
      <c r="AQ264" s="186">
        <f t="shared" si="142"/>
        <v>0</v>
      </c>
      <c r="AR264" s="74">
        <f t="shared" si="154"/>
        <v>0</v>
      </c>
      <c r="AS264" s="74">
        <f t="shared" si="144"/>
        <v>0</v>
      </c>
      <c r="AT264" s="181" t="s">
        <v>32</v>
      </c>
      <c r="AU264" s="186">
        <f t="shared" si="145"/>
        <v>0</v>
      </c>
      <c r="AV264" s="186">
        <f t="shared" si="146"/>
        <v>0</v>
      </c>
      <c r="AW264" s="186">
        <f t="shared" si="147"/>
        <v>0</v>
      </c>
      <c r="AX264" s="186">
        <f t="shared" si="148"/>
        <v>0</v>
      </c>
      <c r="AY264" s="186">
        <f t="shared" si="149"/>
        <v>0</v>
      </c>
      <c r="AZ264" s="186">
        <f t="shared" si="150"/>
        <v>0</v>
      </c>
      <c r="BA264" s="186">
        <f t="shared" si="151"/>
        <v>0</v>
      </c>
      <c r="BB264" s="74">
        <f t="shared" si="152"/>
        <v>0</v>
      </c>
    </row>
    <row r="265" spans="1:54" x14ac:dyDescent="0.25">
      <c r="A265" s="181" t="s">
        <v>33</v>
      </c>
      <c r="B265" s="205"/>
      <c r="C265" s="80">
        <v>0.63436643126933945</v>
      </c>
      <c r="D265" s="80">
        <v>0</v>
      </c>
      <c r="E265" s="80">
        <v>0</v>
      </c>
      <c r="F265" s="80">
        <v>0.30976144160222291</v>
      </c>
      <c r="G265" s="80">
        <v>5.5872127128437733E-2</v>
      </c>
      <c r="H265" s="80">
        <v>0</v>
      </c>
      <c r="I265" s="80">
        <v>0</v>
      </c>
      <c r="J265" s="81">
        <f t="shared" si="139"/>
        <v>1</v>
      </c>
      <c r="K265" s="181" t="s">
        <v>33</v>
      </c>
      <c r="L265" s="186">
        <f t="shared" si="153"/>
        <v>0</v>
      </c>
      <c r="M265" s="186">
        <f t="shared" si="140"/>
        <v>0</v>
      </c>
      <c r="N265" s="186">
        <f t="shared" si="140"/>
        <v>0</v>
      </c>
      <c r="O265" s="186">
        <f t="shared" si="140"/>
        <v>0</v>
      </c>
      <c r="P265" s="186">
        <f t="shared" si="140"/>
        <v>0</v>
      </c>
      <c r="Q265" s="186">
        <f t="shared" si="140"/>
        <v>0</v>
      </c>
      <c r="R265" s="186">
        <f t="shared" si="140"/>
        <v>0</v>
      </c>
      <c r="S265" s="74">
        <f t="shared" si="141"/>
        <v>0</v>
      </c>
      <c r="T265" s="181" t="s">
        <v>33</v>
      </c>
      <c r="U265" s="80">
        <v>0.89000000000000012</v>
      </c>
      <c r="V265" s="80">
        <v>0</v>
      </c>
      <c r="W265" s="80">
        <v>0</v>
      </c>
      <c r="X265" s="80">
        <v>0.77071692792981317</v>
      </c>
      <c r="Y265" s="80">
        <v>0.65345364579085174</v>
      </c>
      <c r="Z265" s="80">
        <v>0</v>
      </c>
      <c r="AA265" s="80">
        <v>0</v>
      </c>
      <c r="AB265" s="181" t="s">
        <v>33</v>
      </c>
      <c r="AC265" s="80">
        <v>0.97000000000000008</v>
      </c>
      <c r="AD265" s="80">
        <v>0</v>
      </c>
      <c r="AE265" s="80">
        <v>0</v>
      </c>
      <c r="AF265" s="80">
        <v>0.91999999999999993</v>
      </c>
      <c r="AG265" s="80">
        <v>0.84999999999999964</v>
      </c>
      <c r="AH265" s="80">
        <v>0</v>
      </c>
      <c r="AI265" s="80">
        <v>0</v>
      </c>
      <c r="AJ265" s="181" t="s">
        <v>33</v>
      </c>
      <c r="AK265" s="186">
        <f t="shared" si="142"/>
        <v>0</v>
      </c>
      <c r="AL265" s="186">
        <f t="shared" si="142"/>
        <v>0</v>
      </c>
      <c r="AM265" s="186">
        <f t="shared" si="142"/>
        <v>0</v>
      </c>
      <c r="AN265" s="186">
        <f t="shared" si="142"/>
        <v>0</v>
      </c>
      <c r="AO265" s="186">
        <f t="shared" si="142"/>
        <v>0</v>
      </c>
      <c r="AP265" s="186">
        <f t="shared" si="142"/>
        <v>0</v>
      </c>
      <c r="AQ265" s="186">
        <f t="shared" si="142"/>
        <v>0</v>
      </c>
      <c r="AR265" s="74">
        <f t="shared" si="154"/>
        <v>0</v>
      </c>
      <c r="AS265" s="74">
        <f t="shared" si="144"/>
        <v>0</v>
      </c>
      <c r="AT265" s="181" t="s">
        <v>33</v>
      </c>
      <c r="AU265" s="186">
        <f>IFERROR(L265*(1-U265/(AC265)),0)</f>
        <v>0</v>
      </c>
      <c r="AV265" s="186">
        <f t="shared" si="146"/>
        <v>0</v>
      </c>
      <c r="AW265" s="186">
        <f t="shared" si="147"/>
        <v>0</v>
      </c>
      <c r="AX265" s="186">
        <f t="shared" si="148"/>
        <v>0</v>
      </c>
      <c r="AY265" s="186">
        <f t="shared" si="149"/>
        <v>0</v>
      </c>
      <c r="AZ265" s="186">
        <f t="shared" si="150"/>
        <v>0</v>
      </c>
      <c r="BA265" s="186">
        <f t="shared" si="151"/>
        <v>0</v>
      </c>
      <c r="BB265" s="74">
        <f t="shared" si="152"/>
        <v>0</v>
      </c>
    </row>
    <row r="266" spans="1:54" x14ac:dyDescent="0.25">
      <c r="A266" s="181" t="s">
        <v>34</v>
      </c>
      <c r="B266" s="205"/>
      <c r="C266" s="80">
        <v>0</v>
      </c>
      <c r="D266" s="80">
        <v>0</v>
      </c>
      <c r="E266" s="80">
        <v>0</v>
      </c>
      <c r="F266" s="80">
        <v>0</v>
      </c>
      <c r="G266" s="80">
        <v>0</v>
      </c>
      <c r="H266" s="80">
        <v>0</v>
      </c>
      <c r="I266" s="80">
        <v>0</v>
      </c>
      <c r="J266" s="81">
        <f t="shared" si="139"/>
        <v>0</v>
      </c>
      <c r="K266" s="181" t="s">
        <v>34</v>
      </c>
      <c r="L266" s="186">
        <f t="shared" si="153"/>
        <v>0</v>
      </c>
      <c r="M266" s="186">
        <f t="shared" si="140"/>
        <v>0</v>
      </c>
      <c r="N266" s="186">
        <f t="shared" si="140"/>
        <v>0</v>
      </c>
      <c r="O266" s="186">
        <f t="shared" si="140"/>
        <v>0</v>
      </c>
      <c r="P266" s="186">
        <f t="shared" si="140"/>
        <v>0</v>
      </c>
      <c r="Q266" s="186">
        <f t="shared" si="140"/>
        <v>0</v>
      </c>
      <c r="R266" s="186">
        <f t="shared" si="140"/>
        <v>0</v>
      </c>
      <c r="S266" s="74">
        <f>SUM(L266:R266)</f>
        <v>0</v>
      </c>
      <c r="T266" s="181" t="s">
        <v>34</v>
      </c>
      <c r="U266" s="80">
        <v>0</v>
      </c>
      <c r="V266" s="80">
        <v>0</v>
      </c>
      <c r="W266" s="80">
        <v>0</v>
      </c>
      <c r="X266" s="80">
        <v>0</v>
      </c>
      <c r="Y266" s="80">
        <v>0</v>
      </c>
      <c r="Z266" s="80">
        <v>0</v>
      </c>
      <c r="AA266" s="80">
        <v>0</v>
      </c>
      <c r="AB266" s="181" t="s">
        <v>34</v>
      </c>
      <c r="AC266" s="80">
        <v>0</v>
      </c>
      <c r="AD266" s="80">
        <v>0</v>
      </c>
      <c r="AE266" s="80">
        <v>0</v>
      </c>
      <c r="AF266" s="80">
        <v>0</v>
      </c>
      <c r="AG266" s="80">
        <v>0</v>
      </c>
      <c r="AH266" s="80">
        <v>0</v>
      </c>
      <c r="AI266" s="80">
        <v>0</v>
      </c>
      <c r="AJ266" s="181" t="s">
        <v>34</v>
      </c>
      <c r="AK266" s="186">
        <f t="shared" si="142"/>
        <v>0</v>
      </c>
      <c r="AL266" s="186">
        <f t="shared" si="142"/>
        <v>0</v>
      </c>
      <c r="AM266" s="186">
        <f t="shared" si="142"/>
        <v>0</v>
      </c>
      <c r="AN266" s="186">
        <f t="shared" si="142"/>
        <v>0</v>
      </c>
      <c r="AO266" s="186">
        <f t="shared" si="142"/>
        <v>0</v>
      </c>
      <c r="AP266" s="186">
        <f t="shared" si="142"/>
        <v>0</v>
      </c>
      <c r="AQ266" s="186">
        <f t="shared" si="142"/>
        <v>0</v>
      </c>
      <c r="AR266" s="74">
        <f t="shared" si="154"/>
        <v>0</v>
      </c>
      <c r="AS266" s="74">
        <f t="shared" si="144"/>
        <v>0</v>
      </c>
      <c r="AT266" s="181" t="s">
        <v>34</v>
      </c>
      <c r="AU266" s="186">
        <f t="shared" ref="AU266:AU269" si="155">IFERROR(L266*(1-U266/(AC266)),0)</f>
        <v>0</v>
      </c>
      <c r="AV266" s="186">
        <f t="shared" si="146"/>
        <v>0</v>
      </c>
      <c r="AW266" s="186">
        <f t="shared" si="147"/>
        <v>0</v>
      </c>
      <c r="AX266" s="186">
        <f t="shared" si="148"/>
        <v>0</v>
      </c>
      <c r="AY266" s="186">
        <f t="shared" si="149"/>
        <v>0</v>
      </c>
      <c r="AZ266" s="186">
        <f t="shared" si="150"/>
        <v>0</v>
      </c>
      <c r="BA266" s="186">
        <f t="shared" si="151"/>
        <v>0</v>
      </c>
      <c r="BB266" s="74">
        <f t="shared" si="152"/>
        <v>0</v>
      </c>
    </row>
    <row r="267" spans="1:54" x14ac:dyDescent="0.25">
      <c r="A267" s="181" t="s">
        <v>35</v>
      </c>
      <c r="B267" s="205"/>
      <c r="C267" s="80">
        <v>0</v>
      </c>
      <c r="D267" s="80">
        <v>0</v>
      </c>
      <c r="E267" s="80">
        <v>0</v>
      </c>
      <c r="F267" s="80">
        <v>0</v>
      </c>
      <c r="G267" s="80">
        <v>0</v>
      </c>
      <c r="H267" s="80">
        <v>0</v>
      </c>
      <c r="I267" s="80">
        <v>0</v>
      </c>
      <c r="J267" s="81">
        <f t="shared" si="139"/>
        <v>0</v>
      </c>
      <c r="K267" s="181" t="s">
        <v>35</v>
      </c>
      <c r="L267" s="186">
        <f t="shared" si="153"/>
        <v>0</v>
      </c>
      <c r="M267" s="186">
        <f t="shared" si="140"/>
        <v>0</v>
      </c>
      <c r="N267" s="186">
        <f t="shared" si="140"/>
        <v>0</v>
      </c>
      <c r="O267" s="186">
        <f t="shared" si="140"/>
        <v>0</v>
      </c>
      <c r="P267" s="186">
        <f t="shared" si="140"/>
        <v>0</v>
      </c>
      <c r="Q267" s="186">
        <f t="shared" si="140"/>
        <v>0</v>
      </c>
      <c r="R267" s="186">
        <f t="shared" si="140"/>
        <v>0</v>
      </c>
      <c r="S267" s="74">
        <f>SUM(L267:R267)</f>
        <v>0</v>
      </c>
      <c r="T267" s="181" t="s">
        <v>35</v>
      </c>
      <c r="U267" s="80">
        <v>0</v>
      </c>
      <c r="V267" s="80">
        <v>0</v>
      </c>
      <c r="W267" s="80">
        <v>0</v>
      </c>
      <c r="X267" s="80">
        <v>0</v>
      </c>
      <c r="Y267" s="80">
        <v>0</v>
      </c>
      <c r="Z267" s="80">
        <v>0</v>
      </c>
      <c r="AA267" s="80">
        <v>0</v>
      </c>
      <c r="AB267" s="181" t="s">
        <v>35</v>
      </c>
      <c r="AC267" s="80">
        <v>0</v>
      </c>
      <c r="AD267" s="80">
        <v>0</v>
      </c>
      <c r="AE267" s="80">
        <v>0</v>
      </c>
      <c r="AF267" s="80">
        <v>0</v>
      </c>
      <c r="AG267" s="80">
        <v>0</v>
      </c>
      <c r="AH267" s="80">
        <v>0</v>
      </c>
      <c r="AI267" s="80">
        <v>0</v>
      </c>
      <c r="AJ267" s="181" t="s">
        <v>35</v>
      </c>
      <c r="AK267" s="186">
        <f t="shared" si="142"/>
        <v>0</v>
      </c>
      <c r="AL267" s="186">
        <f t="shared" si="142"/>
        <v>0</v>
      </c>
      <c r="AM267" s="186">
        <f t="shared" si="142"/>
        <v>0</v>
      </c>
      <c r="AN267" s="186">
        <f t="shared" si="142"/>
        <v>0</v>
      </c>
      <c r="AO267" s="186">
        <f t="shared" si="142"/>
        <v>0</v>
      </c>
      <c r="AP267" s="186">
        <f t="shared" si="142"/>
        <v>0</v>
      </c>
      <c r="AQ267" s="186">
        <f t="shared" si="142"/>
        <v>0</v>
      </c>
      <c r="AR267" s="74">
        <f t="shared" si="154"/>
        <v>0</v>
      </c>
      <c r="AS267" s="74">
        <f t="shared" si="144"/>
        <v>0</v>
      </c>
      <c r="AT267" s="181" t="s">
        <v>35</v>
      </c>
      <c r="AU267" s="186">
        <f t="shared" si="155"/>
        <v>0</v>
      </c>
      <c r="AV267" s="186">
        <f t="shared" si="146"/>
        <v>0</v>
      </c>
      <c r="AW267" s="186">
        <f t="shared" si="147"/>
        <v>0</v>
      </c>
      <c r="AX267" s="186">
        <f t="shared" si="148"/>
        <v>0</v>
      </c>
      <c r="AY267" s="186">
        <f t="shared" si="149"/>
        <v>0</v>
      </c>
      <c r="AZ267" s="186">
        <f t="shared" si="150"/>
        <v>0</v>
      </c>
      <c r="BA267" s="186">
        <f t="shared" si="151"/>
        <v>0</v>
      </c>
      <c r="BB267" s="74">
        <f t="shared" si="152"/>
        <v>0</v>
      </c>
    </row>
    <row r="268" spans="1:54" x14ac:dyDescent="0.25">
      <c r="A268" s="181" t="s">
        <v>36</v>
      </c>
      <c r="B268" s="205"/>
      <c r="C268" s="80">
        <v>0</v>
      </c>
      <c r="D268" s="80">
        <v>0.5</v>
      </c>
      <c r="E268" s="80">
        <v>0.5</v>
      </c>
      <c r="F268" s="80">
        <v>0</v>
      </c>
      <c r="G268" s="80">
        <v>0</v>
      </c>
      <c r="H268" s="80">
        <v>0</v>
      </c>
      <c r="I268" s="80">
        <v>0</v>
      </c>
      <c r="J268" s="81">
        <f t="shared" si="139"/>
        <v>1</v>
      </c>
      <c r="K268" s="181" t="s">
        <v>36</v>
      </c>
      <c r="L268" s="186">
        <f t="shared" si="153"/>
        <v>0</v>
      </c>
      <c r="M268" s="186">
        <f t="shared" si="140"/>
        <v>0</v>
      </c>
      <c r="N268" s="186">
        <f t="shared" si="140"/>
        <v>0</v>
      </c>
      <c r="O268" s="186">
        <f t="shared" si="140"/>
        <v>0</v>
      </c>
      <c r="P268" s="186">
        <f t="shared" si="140"/>
        <v>0</v>
      </c>
      <c r="Q268" s="186">
        <f t="shared" si="140"/>
        <v>0</v>
      </c>
      <c r="R268" s="186">
        <f t="shared" si="140"/>
        <v>0</v>
      </c>
      <c r="S268" s="74">
        <f>SUM(L268:R268)</f>
        <v>0</v>
      </c>
      <c r="T268" s="181" t="s">
        <v>36</v>
      </c>
      <c r="U268" s="80">
        <v>0</v>
      </c>
      <c r="V268" s="80">
        <v>0</v>
      </c>
      <c r="W268" s="80">
        <v>0</v>
      </c>
      <c r="X268" s="80">
        <v>0</v>
      </c>
      <c r="Y268" s="80">
        <v>0</v>
      </c>
      <c r="Z268" s="80">
        <v>0</v>
      </c>
      <c r="AA268" s="80">
        <v>0</v>
      </c>
      <c r="AB268" s="181" t="s">
        <v>36</v>
      </c>
      <c r="AC268" s="80">
        <v>0</v>
      </c>
      <c r="AD268" s="80">
        <v>0</v>
      </c>
      <c r="AE268" s="80">
        <v>0</v>
      </c>
      <c r="AF268" s="80">
        <v>0</v>
      </c>
      <c r="AG268" s="80">
        <v>0</v>
      </c>
      <c r="AH268" s="80">
        <v>0</v>
      </c>
      <c r="AI268" s="80">
        <v>0</v>
      </c>
      <c r="AJ268" s="181" t="s">
        <v>36</v>
      </c>
      <c r="AK268" s="186">
        <f t="shared" si="142"/>
        <v>0</v>
      </c>
      <c r="AL268" s="186">
        <f t="shared" si="142"/>
        <v>0</v>
      </c>
      <c r="AM268" s="186">
        <f t="shared" si="142"/>
        <v>0</v>
      </c>
      <c r="AN268" s="186">
        <f t="shared" si="142"/>
        <v>0</v>
      </c>
      <c r="AO268" s="186">
        <f t="shared" si="142"/>
        <v>0</v>
      </c>
      <c r="AP268" s="186">
        <f t="shared" si="142"/>
        <v>0</v>
      </c>
      <c r="AQ268" s="186">
        <f t="shared" si="142"/>
        <v>0</v>
      </c>
      <c r="AR268" s="74">
        <f t="shared" si="154"/>
        <v>0</v>
      </c>
      <c r="AS268" s="74">
        <f t="shared" si="144"/>
        <v>0</v>
      </c>
      <c r="AT268" s="181" t="s">
        <v>36</v>
      </c>
      <c r="AU268" s="186">
        <f t="shared" si="155"/>
        <v>0</v>
      </c>
      <c r="AV268" s="186">
        <f t="shared" si="146"/>
        <v>0</v>
      </c>
      <c r="AW268" s="186">
        <f t="shared" si="147"/>
        <v>0</v>
      </c>
      <c r="AX268" s="186">
        <f t="shared" si="148"/>
        <v>0</v>
      </c>
      <c r="AY268" s="186">
        <f t="shared" si="149"/>
        <v>0</v>
      </c>
      <c r="AZ268" s="186">
        <f t="shared" si="150"/>
        <v>0</v>
      </c>
      <c r="BA268" s="186">
        <f t="shared" si="151"/>
        <v>0</v>
      </c>
      <c r="BB268" s="74">
        <f t="shared" si="152"/>
        <v>0</v>
      </c>
    </row>
    <row r="269" spans="1:54" x14ac:dyDescent="0.25">
      <c r="A269" s="181" t="s">
        <v>37</v>
      </c>
      <c r="B269" s="205"/>
      <c r="C269" s="80">
        <v>0</v>
      </c>
      <c r="D269" s="80">
        <v>0</v>
      </c>
      <c r="E269" s="80">
        <v>0</v>
      </c>
      <c r="F269" s="80">
        <v>0</v>
      </c>
      <c r="G269" s="80">
        <v>0</v>
      </c>
      <c r="H269" s="80">
        <v>0</v>
      </c>
      <c r="I269" s="80">
        <v>0</v>
      </c>
      <c r="J269" s="81">
        <f t="shared" si="139"/>
        <v>0</v>
      </c>
      <c r="K269" s="181" t="s">
        <v>37</v>
      </c>
      <c r="L269" s="186">
        <f t="shared" si="153"/>
        <v>0</v>
      </c>
      <c r="M269" s="186">
        <f t="shared" si="140"/>
        <v>0</v>
      </c>
      <c r="N269" s="186">
        <f t="shared" si="140"/>
        <v>0</v>
      </c>
      <c r="O269" s="186">
        <f t="shared" si="140"/>
        <v>0</v>
      </c>
      <c r="P269" s="186">
        <f t="shared" si="140"/>
        <v>0</v>
      </c>
      <c r="Q269" s="186">
        <f t="shared" si="140"/>
        <v>0</v>
      </c>
      <c r="R269" s="186">
        <f t="shared" si="140"/>
        <v>0</v>
      </c>
      <c r="S269" s="74">
        <f>SUM(L269:R269)</f>
        <v>0</v>
      </c>
      <c r="T269" s="181" t="s">
        <v>37</v>
      </c>
      <c r="U269" s="80">
        <v>0</v>
      </c>
      <c r="V269" s="80">
        <v>0</v>
      </c>
      <c r="W269" s="80">
        <v>0</v>
      </c>
      <c r="X269" s="80">
        <v>0</v>
      </c>
      <c r="Y269" s="80">
        <v>0</v>
      </c>
      <c r="Z269" s="80">
        <v>0</v>
      </c>
      <c r="AA269" s="80">
        <v>0</v>
      </c>
      <c r="AB269" s="181" t="s">
        <v>37</v>
      </c>
      <c r="AC269" s="80">
        <v>0</v>
      </c>
      <c r="AD269" s="80">
        <v>0</v>
      </c>
      <c r="AE269" s="80">
        <v>0</v>
      </c>
      <c r="AF269" s="80">
        <v>0</v>
      </c>
      <c r="AG269" s="80">
        <v>0</v>
      </c>
      <c r="AH269" s="80">
        <v>0</v>
      </c>
      <c r="AI269" s="80">
        <v>0</v>
      </c>
      <c r="AJ269" s="181" t="s">
        <v>37</v>
      </c>
      <c r="AK269" s="186">
        <f t="shared" si="142"/>
        <v>0</v>
      </c>
      <c r="AL269" s="186">
        <f t="shared" si="142"/>
        <v>0</v>
      </c>
      <c r="AM269" s="186">
        <f t="shared" si="142"/>
        <v>0</v>
      </c>
      <c r="AN269" s="186">
        <f t="shared" si="142"/>
        <v>0</v>
      </c>
      <c r="AO269" s="186">
        <f t="shared" si="142"/>
        <v>0</v>
      </c>
      <c r="AP269" s="186">
        <f t="shared" si="142"/>
        <v>0</v>
      </c>
      <c r="AQ269" s="186">
        <f t="shared" si="142"/>
        <v>0</v>
      </c>
      <c r="AR269" s="74">
        <f t="shared" si="154"/>
        <v>0</v>
      </c>
      <c r="AS269" s="74">
        <f t="shared" si="144"/>
        <v>0</v>
      </c>
      <c r="AT269" s="181" t="s">
        <v>37</v>
      </c>
      <c r="AU269" s="186">
        <f t="shared" si="155"/>
        <v>0</v>
      </c>
      <c r="AV269" s="186">
        <f t="shared" si="146"/>
        <v>0</v>
      </c>
      <c r="AW269" s="186">
        <f t="shared" si="147"/>
        <v>0</v>
      </c>
      <c r="AX269" s="186">
        <f t="shared" si="148"/>
        <v>0</v>
      </c>
      <c r="AY269" s="186">
        <f t="shared" si="149"/>
        <v>0</v>
      </c>
      <c r="AZ269" s="186">
        <f t="shared" si="150"/>
        <v>0</v>
      </c>
      <c r="BA269" s="186">
        <f t="shared" si="151"/>
        <v>0</v>
      </c>
      <c r="BB269" s="74">
        <f t="shared" si="152"/>
        <v>0</v>
      </c>
    </row>
    <row r="270" spans="1:54" x14ac:dyDescent="0.25">
      <c r="A270" s="180"/>
      <c r="B270" s="69">
        <f>SUM(B252:B269)</f>
        <v>0</v>
      </c>
      <c r="C270" s="189"/>
      <c r="D270" s="189"/>
      <c r="E270" s="189"/>
      <c r="F270" s="189"/>
      <c r="G270" s="189"/>
      <c r="H270" s="189"/>
      <c r="I270" s="189"/>
      <c r="J270" s="189"/>
      <c r="K270" s="73" t="s">
        <v>38</v>
      </c>
      <c r="L270" s="74">
        <f t="shared" ref="L270" si="156">SUM(L252:L269)</f>
        <v>0</v>
      </c>
      <c r="M270" s="74">
        <f>SUM(M252:M269)</f>
        <v>0</v>
      </c>
      <c r="N270" s="74">
        <f t="shared" ref="N270:S270" si="157">SUM(N252:N269)</f>
        <v>0</v>
      </c>
      <c r="O270" s="74">
        <f t="shared" si="157"/>
        <v>0</v>
      </c>
      <c r="P270" s="74">
        <f t="shared" si="157"/>
        <v>0</v>
      </c>
      <c r="Q270" s="74">
        <f t="shared" si="157"/>
        <v>0</v>
      </c>
      <c r="R270" s="74">
        <f t="shared" si="157"/>
        <v>0</v>
      </c>
      <c r="S270" s="74">
        <f t="shared" si="157"/>
        <v>0</v>
      </c>
      <c r="T270" s="190"/>
      <c r="U270" s="189"/>
      <c r="V270" s="189"/>
      <c r="W270" s="189"/>
      <c r="X270" s="189"/>
      <c r="Y270" s="189"/>
      <c r="Z270" s="189"/>
      <c r="AA270" s="189"/>
      <c r="AB270" s="189"/>
      <c r="AC270" s="189"/>
      <c r="AD270" s="189"/>
      <c r="AE270" s="189"/>
      <c r="AF270" s="189"/>
      <c r="AG270" s="189"/>
      <c r="AH270" s="189"/>
      <c r="AI270" s="189"/>
      <c r="AJ270" s="73" t="s">
        <v>38</v>
      </c>
      <c r="AK270" s="74">
        <f t="shared" ref="AK270:AS270" si="158">SUM(AK252:AK269)</f>
        <v>0</v>
      </c>
      <c r="AL270" s="74">
        <f t="shared" si="158"/>
        <v>0</v>
      </c>
      <c r="AM270" s="74">
        <f t="shared" si="158"/>
        <v>0</v>
      </c>
      <c r="AN270" s="74">
        <f t="shared" si="158"/>
        <v>0</v>
      </c>
      <c r="AO270" s="74">
        <f t="shared" si="158"/>
        <v>0</v>
      </c>
      <c r="AP270" s="74">
        <f t="shared" si="158"/>
        <v>0</v>
      </c>
      <c r="AQ270" s="74">
        <f t="shared" si="158"/>
        <v>0</v>
      </c>
      <c r="AR270" s="74">
        <f t="shared" si="158"/>
        <v>0</v>
      </c>
      <c r="AS270" s="74">
        <f t="shared" si="158"/>
        <v>0</v>
      </c>
      <c r="AT270" s="73" t="s">
        <v>38</v>
      </c>
      <c r="AU270" s="74">
        <f t="shared" ref="AU270:BB270" si="159">SUM(AU252:AU269)</f>
        <v>0</v>
      </c>
      <c r="AV270" s="74">
        <f t="shared" si="159"/>
        <v>0</v>
      </c>
      <c r="AW270" s="74">
        <f t="shared" si="159"/>
        <v>0</v>
      </c>
      <c r="AX270" s="74">
        <f t="shared" si="159"/>
        <v>0</v>
      </c>
      <c r="AY270" s="74">
        <f t="shared" si="159"/>
        <v>0</v>
      </c>
      <c r="AZ270" s="74">
        <f t="shared" si="159"/>
        <v>0</v>
      </c>
      <c r="BA270" s="74">
        <f t="shared" si="159"/>
        <v>0</v>
      </c>
      <c r="BB270" s="74">
        <f t="shared" si="159"/>
        <v>0</v>
      </c>
    </row>
  </sheetData>
  <mergeCells count="142">
    <mergeCell ref="A249:J249"/>
    <mergeCell ref="A2:I2"/>
    <mergeCell ref="A27:I27"/>
    <mergeCell ref="A3:J3"/>
    <mergeCell ref="A28:J28"/>
    <mergeCell ref="A52:I52"/>
    <mergeCell ref="A53:J53"/>
    <mergeCell ref="A77:I77"/>
    <mergeCell ref="A78:J78"/>
    <mergeCell ref="A102:I102"/>
    <mergeCell ref="AB199:AI199"/>
    <mergeCell ref="AJ199:AS199"/>
    <mergeCell ref="AT199:BB199"/>
    <mergeCell ref="L200:S200"/>
    <mergeCell ref="U200:AA200"/>
    <mergeCell ref="AC200:AI200"/>
    <mergeCell ref="AK200:AR200"/>
    <mergeCell ref="AU200:BB200"/>
    <mergeCell ref="K175:S175"/>
    <mergeCell ref="T175:AA175"/>
    <mergeCell ref="AB175:AI175"/>
    <mergeCell ref="AJ175:AS175"/>
    <mergeCell ref="AT175:BB175"/>
    <mergeCell ref="L176:S176"/>
    <mergeCell ref="U176:AA176"/>
    <mergeCell ref="AC176:AI176"/>
    <mergeCell ref="AK176:AR176"/>
    <mergeCell ref="AU176:BB176"/>
    <mergeCell ref="K199:S199"/>
    <mergeCell ref="T199:AA199"/>
    <mergeCell ref="K151:S151"/>
    <mergeCell ref="T151:AA151"/>
    <mergeCell ref="AB151:AI151"/>
    <mergeCell ref="AJ151:AS151"/>
    <mergeCell ref="AT151:BB151"/>
    <mergeCell ref="L152:S152"/>
    <mergeCell ref="U152:AA152"/>
    <mergeCell ref="AC152:AI152"/>
    <mergeCell ref="AK152:AR152"/>
    <mergeCell ref="AU152:BB152"/>
    <mergeCell ref="K127:S127"/>
    <mergeCell ref="T127:AA127"/>
    <mergeCell ref="AB127:AI127"/>
    <mergeCell ref="AJ127:AS127"/>
    <mergeCell ref="AT127:BB127"/>
    <mergeCell ref="L128:S128"/>
    <mergeCell ref="U128:AA128"/>
    <mergeCell ref="AC128:AI128"/>
    <mergeCell ref="AK128:AR128"/>
    <mergeCell ref="AU128:BB128"/>
    <mergeCell ref="K103:S103"/>
    <mergeCell ref="T103:AA103"/>
    <mergeCell ref="AB103:AI103"/>
    <mergeCell ref="AJ103:AS103"/>
    <mergeCell ref="AT103:BB103"/>
    <mergeCell ref="L104:S104"/>
    <mergeCell ref="U104:AA104"/>
    <mergeCell ref="AC104:AI104"/>
    <mergeCell ref="AK104:AR104"/>
    <mergeCell ref="AU104:BB104"/>
    <mergeCell ref="K78:S78"/>
    <mergeCell ref="T78:AA78"/>
    <mergeCell ref="AB78:AI78"/>
    <mergeCell ref="AJ78:AS78"/>
    <mergeCell ref="AT78:BB78"/>
    <mergeCell ref="L79:S79"/>
    <mergeCell ref="U79:AA79"/>
    <mergeCell ref="AC79:AI79"/>
    <mergeCell ref="AK79:AR79"/>
    <mergeCell ref="AU79:BB79"/>
    <mergeCell ref="K53:S53"/>
    <mergeCell ref="T53:AA53"/>
    <mergeCell ref="AB53:AI53"/>
    <mergeCell ref="AJ53:AS53"/>
    <mergeCell ref="AT53:BB53"/>
    <mergeCell ref="L54:S54"/>
    <mergeCell ref="U54:AA54"/>
    <mergeCell ref="AC54:AI54"/>
    <mergeCell ref="AK54:AR54"/>
    <mergeCell ref="AU54:BB54"/>
    <mergeCell ref="K28:S28"/>
    <mergeCell ref="T28:AA28"/>
    <mergeCell ref="AB28:AI28"/>
    <mergeCell ref="AJ28:AS28"/>
    <mergeCell ref="AT28:BB28"/>
    <mergeCell ref="L29:S29"/>
    <mergeCell ref="U29:AA29"/>
    <mergeCell ref="AC29:AI29"/>
    <mergeCell ref="AK29:AR29"/>
    <mergeCell ref="AU29:BB29"/>
    <mergeCell ref="K3:S3"/>
    <mergeCell ref="T3:AA3"/>
    <mergeCell ref="AB3:AI3"/>
    <mergeCell ref="AJ3:AS3"/>
    <mergeCell ref="AT3:BB3"/>
    <mergeCell ref="L4:S4"/>
    <mergeCell ref="U4:AA4"/>
    <mergeCell ref="AC4:AI4"/>
    <mergeCell ref="AK4:AR4"/>
    <mergeCell ref="AU4:BB4"/>
    <mergeCell ref="C4:J4"/>
    <mergeCell ref="C29:J29"/>
    <mergeCell ref="C54:J54"/>
    <mergeCell ref="C79:J79"/>
    <mergeCell ref="C104:J104"/>
    <mergeCell ref="C128:J128"/>
    <mergeCell ref="C152:J152"/>
    <mergeCell ref="C176:J176"/>
    <mergeCell ref="C200:J200"/>
    <mergeCell ref="A103:J103"/>
    <mergeCell ref="A126:I126"/>
    <mergeCell ref="A127:J127"/>
    <mergeCell ref="A150:I150"/>
    <mergeCell ref="A151:J151"/>
    <mergeCell ref="A174:I174"/>
    <mergeCell ref="A175:J175"/>
    <mergeCell ref="A198:I198"/>
    <mergeCell ref="A199:J199"/>
    <mergeCell ref="C250:J250"/>
    <mergeCell ref="L250:S250"/>
    <mergeCell ref="U250:AA250"/>
    <mergeCell ref="AC250:AI250"/>
    <mergeCell ref="AK250:AR250"/>
    <mergeCell ref="AU250:BB250"/>
    <mergeCell ref="A223:I223"/>
    <mergeCell ref="A224:J224"/>
    <mergeCell ref="C225:J225"/>
    <mergeCell ref="K224:S224"/>
    <mergeCell ref="T224:AA224"/>
    <mergeCell ref="AB224:AI224"/>
    <mergeCell ref="AJ224:AS224"/>
    <mergeCell ref="AT224:BB224"/>
    <mergeCell ref="L225:S225"/>
    <mergeCell ref="U225:AA225"/>
    <mergeCell ref="AC225:AI225"/>
    <mergeCell ref="AK225:AR225"/>
    <mergeCell ref="AU225:BB225"/>
    <mergeCell ref="K249:S249"/>
    <mergeCell ref="T249:AA249"/>
    <mergeCell ref="AB249:AI249"/>
    <mergeCell ref="AJ249:AS249"/>
    <mergeCell ref="AT249:BB249"/>
  </mergeCells>
  <conditionalFormatting sqref="C6:I23">
    <cfRule type="cellIs" dxfId="64" priority="141" operator="equal">
      <formula>0</formula>
    </cfRule>
  </conditionalFormatting>
  <conditionalFormatting sqref="L130:R147">
    <cfRule type="cellIs" dxfId="63" priority="107" operator="equal">
      <formula>0</formula>
    </cfRule>
  </conditionalFormatting>
  <conditionalFormatting sqref="AU56:BA73">
    <cfRule type="cellIs" dxfId="62" priority="127" operator="equal">
      <formula>0</formula>
    </cfRule>
  </conditionalFormatting>
  <conditionalFormatting sqref="AU106:BA123">
    <cfRule type="cellIs" dxfId="61" priority="115" operator="equal">
      <formula>0</formula>
    </cfRule>
  </conditionalFormatting>
  <conditionalFormatting sqref="L6:R23">
    <cfRule type="cellIs" dxfId="60" priority="137" operator="equal">
      <formula>0</formula>
    </cfRule>
  </conditionalFormatting>
  <conditionalFormatting sqref="AU31:BA48">
    <cfRule type="cellIs" dxfId="59" priority="133" operator="equal">
      <formula>0</formula>
    </cfRule>
  </conditionalFormatting>
  <conditionalFormatting sqref="L31:R48">
    <cfRule type="cellIs" dxfId="58" priority="131" operator="equal">
      <formula>0</formula>
    </cfRule>
  </conditionalFormatting>
  <conditionalFormatting sqref="L56:R73">
    <cfRule type="cellIs" dxfId="57" priority="125" operator="equal">
      <formula>0</formula>
    </cfRule>
  </conditionalFormatting>
  <conditionalFormatting sqref="AU81:BA98">
    <cfRule type="cellIs" dxfId="56" priority="121" operator="equal">
      <formula>0</formula>
    </cfRule>
  </conditionalFormatting>
  <conditionalFormatting sqref="L81:R98">
    <cfRule type="cellIs" dxfId="55" priority="119" operator="equal">
      <formula>0</formula>
    </cfRule>
  </conditionalFormatting>
  <conditionalFormatting sqref="L202:R219">
    <cfRule type="cellIs" dxfId="54" priority="89" operator="equal">
      <formula>0</formula>
    </cfRule>
  </conditionalFormatting>
  <conditionalFormatting sqref="L178:R195">
    <cfRule type="cellIs" dxfId="53" priority="95" operator="equal">
      <formula>0</formula>
    </cfRule>
  </conditionalFormatting>
  <conditionalFormatting sqref="L106:R123">
    <cfRule type="cellIs" dxfId="52" priority="113" operator="equal">
      <formula>0</formula>
    </cfRule>
  </conditionalFormatting>
  <conditionalFormatting sqref="AU130:BA147">
    <cfRule type="cellIs" dxfId="51" priority="109" operator="equal">
      <formula>0</formula>
    </cfRule>
  </conditionalFormatting>
  <conditionalFormatting sqref="AU202:BA219">
    <cfRule type="cellIs" dxfId="50" priority="91" operator="equal">
      <formula>0</formula>
    </cfRule>
  </conditionalFormatting>
  <conditionalFormatting sqref="AU154:BA171">
    <cfRule type="cellIs" dxfId="49" priority="103" operator="equal">
      <formula>0</formula>
    </cfRule>
  </conditionalFormatting>
  <conditionalFormatting sqref="L154:R171">
    <cfRule type="cellIs" dxfId="48" priority="101" operator="equal">
      <formula>0</formula>
    </cfRule>
  </conditionalFormatting>
  <conditionalFormatting sqref="AU178:BA195">
    <cfRule type="cellIs" dxfId="47" priority="97" operator="equal">
      <formula>0</formula>
    </cfRule>
  </conditionalFormatting>
  <conditionalFormatting sqref="U6:AA23">
    <cfRule type="cellIs" dxfId="46" priority="58" operator="equal">
      <formula>0</formula>
    </cfRule>
  </conditionalFormatting>
  <conditionalFormatting sqref="AC6:AI23">
    <cfRule type="cellIs" dxfId="45" priority="57" operator="equal">
      <formula>0</formula>
    </cfRule>
  </conditionalFormatting>
  <conditionalFormatting sqref="C31:I48">
    <cfRule type="cellIs" dxfId="44" priority="56" operator="equal">
      <formula>0</formula>
    </cfRule>
  </conditionalFormatting>
  <conditionalFormatting sqref="C56:I73">
    <cfRule type="cellIs" dxfId="43" priority="55" operator="equal">
      <formula>0</formula>
    </cfRule>
  </conditionalFormatting>
  <conditionalFormatting sqref="C81:I98">
    <cfRule type="cellIs" dxfId="42" priority="54" operator="equal">
      <formula>0</formula>
    </cfRule>
  </conditionalFormatting>
  <conditionalFormatting sqref="C106:I123">
    <cfRule type="cellIs" dxfId="41" priority="53" operator="equal">
      <formula>0</formula>
    </cfRule>
  </conditionalFormatting>
  <conditionalFormatting sqref="C130:I147">
    <cfRule type="cellIs" dxfId="40" priority="52" operator="equal">
      <formula>0</formula>
    </cfRule>
  </conditionalFormatting>
  <conditionalFormatting sqref="C154:I171">
    <cfRule type="cellIs" dxfId="39" priority="51" operator="equal">
      <formula>0</formula>
    </cfRule>
  </conditionalFormatting>
  <conditionalFormatting sqref="C178:I195">
    <cfRule type="cellIs" dxfId="38" priority="50" operator="equal">
      <formula>0</formula>
    </cfRule>
  </conditionalFormatting>
  <conditionalFormatting sqref="C202:I219">
    <cfRule type="cellIs" dxfId="37" priority="49" operator="equal">
      <formula>0</formula>
    </cfRule>
  </conditionalFormatting>
  <conditionalFormatting sqref="U31:AA48">
    <cfRule type="cellIs" dxfId="36" priority="48" operator="equal">
      <formula>0</formula>
    </cfRule>
  </conditionalFormatting>
  <conditionalFormatting sqref="AC31:AI48">
    <cfRule type="cellIs" dxfId="35" priority="47" operator="equal">
      <formula>0</formula>
    </cfRule>
  </conditionalFormatting>
  <conditionalFormatting sqref="U56:AA73">
    <cfRule type="cellIs" dxfId="34" priority="46" operator="equal">
      <formula>0</formula>
    </cfRule>
  </conditionalFormatting>
  <conditionalFormatting sqref="AC56:AI73">
    <cfRule type="cellIs" dxfId="33" priority="45" operator="equal">
      <formula>0</formula>
    </cfRule>
  </conditionalFormatting>
  <conditionalFormatting sqref="AC81:AI98">
    <cfRule type="cellIs" dxfId="32" priority="44" operator="equal">
      <formula>0</formula>
    </cfRule>
  </conditionalFormatting>
  <conditionalFormatting sqref="U81:AA98">
    <cfRule type="cellIs" dxfId="31" priority="43" operator="equal">
      <formula>0</formula>
    </cfRule>
  </conditionalFormatting>
  <conditionalFormatting sqref="U106:AA123">
    <cfRule type="cellIs" dxfId="30" priority="42" operator="equal">
      <formula>0</formula>
    </cfRule>
  </conditionalFormatting>
  <conditionalFormatting sqref="AC106:AI123">
    <cfRule type="cellIs" dxfId="29" priority="41" operator="equal">
      <formula>0</formula>
    </cfRule>
  </conditionalFormatting>
  <conditionalFormatting sqref="AC130:AI147">
    <cfRule type="cellIs" dxfId="28" priority="40" operator="equal">
      <formula>0</formula>
    </cfRule>
  </conditionalFormatting>
  <conditionalFormatting sqref="U130:AA147">
    <cfRule type="cellIs" dxfId="27" priority="39" operator="equal">
      <formula>0</formula>
    </cfRule>
  </conditionalFormatting>
  <conditionalFormatting sqref="U154:AA171">
    <cfRule type="cellIs" dxfId="26" priority="38" operator="equal">
      <formula>0</formula>
    </cfRule>
  </conditionalFormatting>
  <conditionalFormatting sqref="AC154:AI171">
    <cfRule type="cellIs" dxfId="25" priority="37" operator="equal">
      <formula>0</formula>
    </cfRule>
  </conditionalFormatting>
  <conditionalFormatting sqref="AC178:AI195">
    <cfRule type="cellIs" dxfId="24" priority="36" operator="equal">
      <formula>0</formula>
    </cfRule>
  </conditionalFormatting>
  <conditionalFormatting sqref="U178:AA195">
    <cfRule type="cellIs" dxfId="23" priority="35" operator="equal">
      <formula>0</formula>
    </cfRule>
  </conditionalFormatting>
  <conditionalFormatting sqref="U202:AA219">
    <cfRule type="cellIs" dxfId="22" priority="34" operator="equal">
      <formula>0</formula>
    </cfRule>
  </conditionalFormatting>
  <conditionalFormatting sqref="AC202:AI219">
    <cfRule type="cellIs" dxfId="21" priority="33" operator="equal">
      <formula>0</formula>
    </cfRule>
  </conditionalFormatting>
  <conditionalFormatting sqref="C252:I269">
    <cfRule type="cellIs" dxfId="20" priority="32" operator="equal">
      <formula>0</formula>
    </cfRule>
  </conditionalFormatting>
  <conditionalFormatting sqref="AK81:AQ98">
    <cfRule type="cellIs" dxfId="19" priority="20" operator="equal">
      <formula>0</formula>
    </cfRule>
  </conditionalFormatting>
  <conditionalFormatting sqref="AK178:AQ195">
    <cfRule type="cellIs" dxfId="18" priority="16" operator="equal">
      <formula>0</formula>
    </cfRule>
  </conditionalFormatting>
  <conditionalFormatting sqref="L252:R269">
    <cfRule type="cellIs" dxfId="17" priority="28" operator="equal">
      <formula>0</formula>
    </cfRule>
  </conditionalFormatting>
  <conditionalFormatting sqref="AK252:AQ269">
    <cfRule type="cellIs" dxfId="16" priority="13" operator="equal">
      <formula>0</formula>
    </cfRule>
  </conditionalFormatting>
  <conditionalFormatting sqref="U252:AA269">
    <cfRule type="cellIs" dxfId="15" priority="25" operator="equal">
      <formula>0</formula>
    </cfRule>
  </conditionalFormatting>
  <conditionalFormatting sqref="AC252:AI269">
    <cfRule type="cellIs" dxfId="14" priority="24" operator="equal">
      <formula>0</formula>
    </cfRule>
  </conditionalFormatting>
  <conditionalFormatting sqref="AK6:AQ23">
    <cfRule type="cellIs" dxfId="13" priority="23" operator="equal">
      <formula>0</formula>
    </cfRule>
  </conditionalFormatting>
  <conditionalFormatting sqref="AK31:AQ48">
    <cfRule type="cellIs" dxfId="12" priority="22" operator="equal">
      <formula>0</formula>
    </cfRule>
  </conditionalFormatting>
  <conditionalFormatting sqref="AK56:AQ73">
    <cfRule type="cellIs" dxfId="11" priority="21" operator="equal">
      <formula>0</formula>
    </cfRule>
  </conditionalFormatting>
  <conditionalFormatting sqref="AK106:AQ123">
    <cfRule type="cellIs" dxfId="10" priority="19" operator="equal">
      <formula>0</formula>
    </cfRule>
  </conditionalFormatting>
  <conditionalFormatting sqref="AK130:AQ147">
    <cfRule type="cellIs" dxfId="9" priority="18" operator="equal">
      <formula>0</formula>
    </cfRule>
  </conditionalFormatting>
  <conditionalFormatting sqref="AK154:AQ171">
    <cfRule type="cellIs" dxfId="8" priority="17" operator="equal">
      <formula>0</formula>
    </cfRule>
  </conditionalFormatting>
  <conditionalFormatting sqref="AK202:AQ219">
    <cfRule type="cellIs" dxfId="7" priority="15" operator="equal">
      <formula>0</formula>
    </cfRule>
  </conditionalFormatting>
  <conditionalFormatting sqref="AU6:BA23">
    <cfRule type="cellIs" dxfId="6" priority="12" operator="equal">
      <formula>0</formula>
    </cfRule>
  </conditionalFormatting>
  <conditionalFormatting sqref="AU252:BA269">
    <cfRule type="cellIs" dxfId="5" priority="10" operator="equal">
      <formula>0</formula>
    </cfRule>
  </conditionalFormatting>
  <conditionalFormatting sqref="AU227:BA244">
    <cfRule type="cellIs" dxfId="4" priority="9" operator="equal">
      <formula>0</formula>
    </cfRule>
  </conditionalFormatting>
  <conditionalFormatting sqref="L227:R244">
    <cfRule type="cellIs" dxfId="3" priority="8" operator="equal">
      <formula>0</formula>
    </cfRule>
  </conditionalFormatting>
  <conditionalFormatting sqref="U227:AA244">
    <cfRule type="cellIs" dxfId="2" priority="7" operator="equal">
      <formula>0</formula>
    </cfRule>
  </conditionalFormatting>
  <conditionalFormatting sqref="AK227:AQ244">
    <cfRule type="cellIs" dxfId="1" priority="6" operator="equal">
      <formula>0</formula>
    </cfRule>
  </conditionalFormatting>
  <conditionalFormatting sqref="AC227:AI244">
    <cfRule type="cellIs" dxfId="0" priority="5" operator="equal">
      <formula>0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0C0"/>
  </sheetPr>
  <dimension ref="A1:AH434"/>
  <sheetViews>
    <sheetView workbookViewId="0"/>
  </sheetViews>
  <sheetFormatPr defaultRowHeight="15" x14ac:dyDescent="0.25"/>
  <cols>
    <col min="1" max="1" width="27.85546875" customWidth="1"/>
    <col min="2" max="2" width="13.42578125" customWidth="1"/>
    <col min="3" max="3" width="15.5703125" customWidth="1"/>
    <col min="4" max="4" width="14.7109375" customWidth="1"/>
    <col min="5" max="5" width="12.42578125" customWidth="1"/>
    <col min="6" max="6" width="14.5703125" customWidth="1"/>
    <col min="7" max="7" width="13.42578125" customWidth="1"/>
    <col min="9" max="9" width="10.28515625" customWidth="1"/>
    <col min="10" max="10" width="11.42578125" customWidth="1"/>
    <col min="12" max="12" width="11.5703125" bestFit="1" customWidth="1"/>
    <col min="16" max="16" width="10.7109375" customWidth="1"/>
    <col min="18" max="18" width="7.28515625" customWidth="1"/>
    <col min="19" max="19" width="24.42578125" customWidth="1"/>
    <col min="20" max="20" width="11" bestFit="1" customWidth="1"/>
    <col min="27" max="27" width="1.7109375" customWidth="1"/>
  </cols>
  <sheetData>
    <row r="1" spans="1:34" x14ac:dyDescent="0.25">
      <c r="A1" s="1" t="s">
        <v>85</v>
      </c>
    </row>
    <row r="2" spans="1:34" x14ac:dyDescent="0.25">
      <c r="A2" s="5" t="s">
        <v>40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S2" s="6" t="s">
        <v>65</v>
      </c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</row>
    <row r="3" spans="1:34" x14ac:dyDescent="0.25">
      <c r="A3" s="7" t="s">
        <v>2</v>
      </c>
      <c r="B3" s="237" t="s">
        <v>41</v>
      </c>
      <c r="C3" s="238">
        <v>0</v>
      </c>
      <c r="D3" s="238">
        <v>0</v>
      </c>
      <c r="E3" s="238">
        <v>0</v>
      </c>
      <c r="F3" s="238">
        <v>0</v>
      </c>
      <c r="G3" s="238">
        <v>0</v>
      </c>
      <c r="H3" s="238">
        <v>0</v>
      </c>
      <c r="I3" s="238">
        <v>0</v>
      </c>
      <c r="K3" s="237" t="s">
        <v>42</v>
      </c>
      <c r="L3" s="238">
        <v>0</v>
      </c>
      <c r="M3" s="238">
        <v>0</v>
      </c>
      <c r="N3" s="238">
        <v>0</v>
      </c>
      <c r="O3" s="238">
        <v>0</v>
      </c>
      <c r="P3" s="238">
        <v>0</v>
      </c>
      <c r="Q3" s="238">
        <v>0</v>
      </c>
      <c r="S3" s="237" t="s">
        <v>41</v>
      </c>
      <c r="T3" s="238">
        <v>0</v>
      </c>
      <c r="U3" s="238">
        <v>0</v>
      </c>
      <c r="V3" s="238">
        <v>0</v>
      </c>
      <c r="W3" s="238">
        <v>0</v>
      </c>
      <c r="X3" s="238">
        <v>0</v>
      </c>
      <c r="Y3" s="238">
        <v>0</v>
      </c>
      <c r="Z3" s="238">
        <v>0</v>
      </c>
      <c r="AB3" s="237" t="s">
        <v>42</v>
      </c>
      <c r="AC3" s="238">
        <v>0</v>
      </c>
      <c r="AD3" s="238">
        <v>0</v>
      </c>
      <c r="AE3" s="238">
        <v>0</v>
      </c>
      <c r="AF3" s="238">
        <v>0</v>
      </c>
      <c r="AG3" s="238">
        <v>0</v>
      </c>
      <c r="AH3" s="238">
        <v>0</v>
      </c>
    </row>
    <row r="4" spans="1:34" x14ac:dyDescent="0.25">
      <c r="A4" s="8"/>
      <c r="B4" s="2" t="s">
        <v>43</v>
      </c>
      <c r="C4" s="2" t="s">
        <v>44</v>
      </c>
      <c r="D4" s="2" t="s">
        <v>45</v>
      </c>
      <c r="E4" s="2" t="s">
        <v>46</v>
      </c>
      <c r="F4" s="3" t="s">
        <v>47</v>
      </c>
      <c r="G4" s="2" t="s">
        <v>48</v>
      </c>
      <c r="H4" s="2" t="s">
        <v>18</v>
      </c>
      <c r="I4" s="9" t="s">
        <v>19</v>
      </c>
      <c r="K4" s="2" t="s">
        <v>43</v>
      </c>
      <c r="L4" s="2" t="s">
        <v>44</v>
      </c>
      <c r="M4" s="2" t="s">
        <v>45</v>
      </c>
      <c r="N4" s="2" t="s">
        <v>46</v>
      </c>
      <c r="O4" s="3" t="s">
        <v>47</v>
      </c>
      <c r="P4" s="2" t="s">
        <v>48</v>
      </c>
      <c r="Q4" s="2" t="s">
        <v>18</v>
      </c>
      <c r="S4" s="2" t="s">
        <v>43</v>
      </c>
      <c r="T4" s="2" t="s">
        <v>44</v>
      </c>
      <c r="U4" s="2" t="s">
        <v>45</v>
      </c>
      <c r="V4" s="2" t="s">
        <v>46</v>
      </c>
      <c r="W4" s="3" t="s">
        <v>47</v>
      </c>
      <c r="X4" s="2" t="s">
        <v>48</v>
      </c>
      <c r="Y4" s="2" t="s">
        <v>18</v>
      </c>
      <c r="Z4" s="9" t="s">
        <v>19</v>
      </c>
      <c r="AB4" s="2" t="s">
        <v>43</v>
      </c>
      <c r="AC4" s="2" t="s">
        <v>44</v>
      </c>
      <c r="AD4" s="2" t="s">
        <v>45</v>
      </c>
      <c r="AE4" s="2" t="s">
        <v>46</v>
      </c>
      <c r="AF4" s="3" t="s">
        <v>47</v>
      </c>
      <c r="AG4" s="2" t="s">
        <v>48</v>
      </c>
      <c r="AH4" s="2" t="s">
        <v>18</v>
      </c>
    </row>
    <row r="5" spans="1:34" x14ac:dyDescent="0.25">
      <c r="A5" s="8" t="s">
        <v>49</v>
      </c>
      <c r="B5" s="4">
        <v>0</v>
      </c>
      <c r="C5" s="4">
        <v>0</v>
      </c>
      <c r="D5" s="4">
        <v>0</v>
      </c>
      <c r="E5" s="4">
        <v>0</v>
      </c>
      <c r="F5" s="4">
        <v>0</v>
      </c>
      <c r="G5" s="4">
        <v>0</v>
      </c>
      <c r="H5" s="4"/>
      <c r="I5" s="10">
        <f>SUM(B5:H5)</f>
        <v>0</v>
      </c>
      <c r="K5" s="4">
        <v>0</v>
      </c>
      <c r="L5" s="4">
        <v>0</v>
      </c>
      <c r="M5" s="4">
        <v>0</v>
      </c>
      <c r="N5" s="4">
        <v>0</v>
      </c>
      <c r="O5" s="4">
        <v>0</v>
      </c>
      <c r="P5" s="4"/>
      <c r="Q5" s="4"/>
      <c r="S5" s="4"/>
      <c r="T5" s="4"/>
      <c r="U5" s="4"/>
      <c r="V5" s="4"/>
      <c r="W5" s="4"/>
      <c r="X5" s="4"/>
      <c r="Y5" s="4"/>
      <c r="Z5" s="10">
        <f>SUM(S5:Y5)</f>
        <v>0</v>
      </c>
      <c r="AB5" s="4"/>
      <c r="AC5" s="4"/>
      <c r="AD5" s="4"/>
      <c r="AE5" s="4"/>
      <c r="AF5" s="4"/>
      <c r="AG5" s="4"/>
      <c r="AH5" s="4"/>
    </row>
    <row r="6" spans="1:34" x14ac:dyDescent="0.25">
      <c r="A6" s="8" t="s">
        <v>50</v>
      </c>
      <c r="B6" s="4">
        <v>0</v>
      </c>
      <c r="C6" s="4">
        <v>0</v>
      </c>
      <c r="D6" s="4">
        <v>0</v>
      </c>
      <c r="E6" s="4">
        <v>0</v>
      </c>
      <c r="F6" s="4">
        <v>0</v>
      </c>
      <c r="G6" s="4">
        <v>0</v>
      </c>
      <c r="H6" s="4"/>
      <c r="I6" s="10">
        <f t="shared" ref="I6:I22" si="0">SUM(B6:H6)</f>
        <v>0</v>
      </c>
      <c r="K6" s="4">
        <v>0</v>
      </c>
      <c r="L6" s="4">
        <v>0</v>
      </c>
      <c r="M6" s="4">
        <v>0</v>
      </c>
      <c r="N6" s="4">
        <v>0</v>
      </c>
      <c r="O6" s="4">
        <v>0</v>
      </c>
      <c r="P6" s="4"/>
      <c r="Q6" s="4"/>
      <c r="S6" s="4"/>
      <c r="T6" s="4"/>
      <c r="U6" s="4"/>
      <c r="V6" s="4"/>
      <c r="W6" s="4"/>
      <c r="X6" s="4"/>
      <c r="Y6" s="4"/>
      <c r="Z6" s="10">
        <f t="shared" ref="Z6:Z22" si="1">SUM(S6:Y6)</f>
        <v>0</v>
      </c>
      <c r="AB6" s="4"/>
      <c r="AC6" s="4"/>
      <c r="AD6" s="4"/>
      <c r="AE6" s="4"/>
      <c r="AF6" s="4"/>
      <c r="AG6" s="4"/>
      <c r="AH6" s="4"/>
    </row>
    <row r="7" spans="1:34" x14ac:dyDescent="0.25">
      <c r="A7" s="8" t="s">
        <v>51</v>
      </c>
      <c r="B7" s="4">
        <v>0</v>
      </c>
      <c r="C7" s="4">
        <v>0</v>
      </c>
      <c r="D7" s="4">
        <v>0</v>
      </c>
      <c r="E7" s="4">
        <v>0</v>
      </c>
      <c r="F7" s="4">
        <v>0</v>
      </c>
      <c r="G7" s="4">
        <v>0</v>
      </c>
      <c r="H7" s="4"/>
      <c r="I7" s="10">
        <f t="shared" si="0"/>
        <v>0</v>
      </c>
      <c r="K7" s="4">
        <v>0</v>
      </c>
      <c r="L7" s="4">
        <v>0</v>
      </c>
      <c r="M7" s="4">
        <v>0</v>
      </c>
      <c r="N7" s="4">
        <v>0</v>
      </c>
      <c r="O7" s="4">
        <v>0</v>
      </c>
      <c r="P7" s="4"/>
      <c r="Q7" s="4"/>
      <c r="S7" s="4"/>
      <c r="T7" s="4"/>
      <c r="U7" s="4"/>
      <c r="V7" s="4"/>
      <c r="W7" s="4"/>
      <c r="X7" s="4"/>
      <c r="Y7" s="4"/>
      <c r="Z7" s="10">
        <f t="shared" si="1"/>
        <v>0</v>
      </c>
      <c r="AB7" s="4"/>
      <c r="AC7" s="4"/>
      <c r="AD7" s="4"/>
      <c r="AE7" s="4"/>
      <c r="AF7" s="4"/>
      <c r="AG7" s="4"/>
      <c r="AH7" s="4"/>
    </row>
    <row r="8" spans="1:34" ht="15.75" thickBot="1" x14ac:dyDescent="0.3">
      <c r="A8" s="11" t="s">
        <v>52</v>
      </c>
      <c r="B8" s="4">
        <v>0</v>
      </c>
      <c r="C8" s="4">
        <v>0</v>
      </c>
      <c r="D8" s="4">
        <v>0</v>
      </c>
      <c r="E8" s="4">
        <v>0</v>
      </c>
      <c r="F8" s="4">
        <v>0</v>
      </c>
      <c r="G8" s="4">
        <v>0</v>
      </c>
      <c r="H8" s="4"/>
      <c r="I8" s="10">
        <f t="shared" si="0"/>
        <v>0</v>
      </c>
      <c r="K8" s="4">
        <v>0</v>
      </c>
      <c r="L8" s="4">
        <v>0</v>
      </c>
      <c r="M8" s="4">
        <v>0</v>
      </c>
      <c r="N8" s="4">
        <v>0</v>
      </c>
      <c r="O8" s="4">
        <v>0</v>
      </c>
      <c r="P8" s="4"/>
      <c r="Q8" s="4"/>
      <c r="S8" s="4"/>
      <c r="T8" s="4"/>
      <c r="U8" s="4"/>
      <c r="V8" s="4"/>
      <c r="W8" s="4"/>
      <c r="X8" s="4"/>
      <c r="Y8" s="4"/>
      <c r="Z8" s="10">
        <f t="shared" si="1"/>
        <v>0</v>
      </c>
      <c r="AB8" s="4"/>
      <c r="AC8" s="4"/>
      <c r="AD8" s="4"/>
      <c r="AE8" s="4"/>
      <c r="AF8" s="4"/>
      <c r="AG8" s="4"/>
      <c r="AH8" s="4"/>
    </row>
    <row r="9" spans="1:34" ht="15.75" thickBot="1" x14ac:dyDescent="0.3">
      <c r="A9" s="12" t="s">
        <v>53</v>
      </c>
      <c r="B9" s="26">
        <v>0</v>
      </c>
      <c r="C9" s="26">
        <v>1</v>
      </c>
      <c r="D9" s="26">
        <v>0</v>
      </c>
      <c r="E9" s="26">
        <v>0</v>
      </c>
      <c r="F9" s="26">
        <v>0</v>
      </c>
      <c r="G9" s="26">
        <v>0</v>
      </c>
      <c r="H9" s="26"/>
      <c r="I9" s="10">
        <f t="shared" si="0"/>
        <v>1</v>
      </c>
      <c r="K9" s="14">
        <v>0</v>
      </c>
      <c r="L9" s="15">
        <v>0.80006528468766691</v>
      </c>
      <c r="M9" s="17">
        <v>0</v>
      </c>
      <c r="N9" s="18">
        <v>0</v>
      </c>
      <c r="O9" s="18">
        <v>0</v>
      </c>
      <c r="P9" s="4"/>
      <c r="Q9" s="4"/>
      <c r="S9" s="22"/>
      <c r="T9" s="23">
        <v>0.99999999999999989</v>
      </c>
      <c r="U9" s="24"/>
      <c r="V9" s="18"/>
      <c r="W9" s="18"/>
      <c r="X9" s="4"/>
      <c r="Y9" s="4"/>
      <c r="Z9" s="10">
        <f t="shared" si="1"/>
        <v>0.99999999999999989</v>
      </c>
      <c r="AB9" s="13"/>
      <c r="AC9" s="20">
        <v>0.85</v>
      </c>
      <c r="AD9" s="16"/>
      <c r="AE9" s="16"/>
      <c r="AF9" s="18"/>
      <c r="AG9" s="4"/>
      <c r="AH9" s="4"/>
    </row>
    <row r="10" spans="1:34" x14ac:dyDescent="0.25">
      <c r="A10" s="8" t="s">
        <v>54</v>
      </c>
      <c r="B10" s="4">
        <v>0</v>
      </c>
      <c r="C10" s="4">
        <v>0</v>
      </c>
      <c r="D10" s="4">
        <v>0</v>
      </c>
      <c r="E10" s="4">
        <v>0</v>
      </c>
      <c r="F10" s="4">
        <v>0</v>
      </c>
      <c r="G10" s="4">
        <v>0</v>
      </c>
      <c r="H10" s="4"/>
      <c r="I10" s="10">
        <f t="shared" si="0"/>
        <v>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/>
      <c r="Q10" s="4"/>
      <c r="S10" s="4"/>
      <c r="T10" s="4"/>
      <c r="U10" s="4"/>
      <c r="V10" s="4"/>
      <c r="W10" s="4"/>
      <c r="X10" s="4"/>
      <c r="Y10" s="4"/>
      <c r="Z10" s="10">
        <f t="shared" si="1"/>
        <v>0</v>
      </c>
      <c r="AB10" s="4"/>
      <c r="AC10" s="4"/>
      <c r="AD10" s="4"/>
      <c r="AE10" s="4"/>
      <c r="AF10" s="4"/>
      <c r="AG10" s="4"/>
      <c r="AH10" s="4"/>
    </row>
    <row r="11" spans="1:34" x14ac:dyDescent="0.25">
      <c r="A11" s="8" t="s">
        <v>55</v>
      </c>
      <c r="B11" s="4">
        <v>0</v>
      </c>
      <c r="C11" s="4">
        <v>0</v>
      </c>
      <c r="D11" s="4">
        <v>0</v>
      </c>
      <c r="E11" s="4">
        <v>0</v>
      </c>
      <c r="F11" s="4">
        <v>0</v>
      </c>
      <c r="G11" s="4">
        <v>0</v>
      </c>
      <c r="H11" s="4"/>
      <c r="I11" s="10">
        <f t="shared" si="0"/>
        <v>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/>
      <c r="Q11" s="4"/>
      <c r="S11" s="4"/>
      <c r="T11" s="4"/>
      <c r="U11" s="4"/>
      <c r="V11" s="4"/>
      <c r="W11" s="4"/>
      <c r="X11" s="4"/>
      <c r="Y11" s="4"/>
      <c r="Z11" s="10">
        <f t="shared" si="1"/>
        <v>0</v>
      </c>
      <c r="AB11" s="4"/>
      <c r="AC11" s="4"/>
      <c r="AD11" s="4"/>
      <c r="AE11" s="4"/>
      <c r="AF11" s="4"/>
      <c r="AG11" s="4"/>
      <c r="AH11" s="4"/>
    </row>
    <row r="12" spans="1:34" x14ac:dyDescent="0.25">
      <c r="A12" s="8" t="s">
        <v>56</v>
      </c>
      <c r="B12" s="4">
        <v>0</v>
      </c>
      <c r="C12" s="4">
        <v>0</v>
      </c>
      <c r="D12" s="4">
        <v>0</v>
      </c>
      <c r="E12" s="4">
        <v>0</v>
      </c>
      <c r="F12" s="4">
        <v>0</v>
      </c>
      <c r="G12" s="4">
        <v>0</v>
      </c>
      <c r="H12" s="4"/>
      <c r="I12" s="10">
        <f t="shared" si="0"/>
        <v>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/>
      <c r="Q12" s="4"/>
      <c r="S12" s="4"/>
      <c r="T12" s="4"/>
      <c r="U12" s="4"/>
      <c r="V12" s="4"/>
      <c r="W12" s="4"/>
      <c r="X12" s="4"/>
      <c r="Y12" s="4"/>
      <c r="Z12" s="10">
        <f t="shared" si="1"/>
        <v>0</v>
      </c>
      <c r="AB12" s="4"/>
      <c r="AC12" s="4"/>
      <c r="AD12" s="4"/>
      <c r="AE12" s="4"/>
      <c r="AF12" s="4"/>
      <c r="AG12" s="4"/>
      <c r="AH12" s="4"/>
    </row>
    <row r="13" spans="1:34" x14ac:dyDescent="0.25">
      <c r="A13" s="8" t="s">
        <v>57</v>
      </c>
      <c r="B13" s="4">
        <v>0</v>
      </c>
      <c r="C13" s="4">
        <v>0</v>
      </c>
      <c r="D13" s="4">
        <v>0</v>
      </c>
      <c r="E13" s="4">
        <v>0</v>
      </c>
      <c r="F13" s="4">
        <v>0</v>
      </c>
      <c r="G13" s="4">
        <v>0</v>
      </c>
      <c r="H13" s="4"/>
      <c r="I13" s="10">
        <f t="shared" si="0"/>
        <v>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/>
      <c r="Q13" s="4"/>
      <c r="S13" s="4"/>
      <c r="T13" s="4"/>
      <c r="U13" s="4"/>
      <c r="V13" s="4"/>
      <c r="W13" s="4"/>
      <c r="X13" s="4"/>
      <c r="Y13" s="4"/>
      <c r="Z13" s="10">
        <f t="shared" si="1"/>
        <v>0</v>
      </c>
      <c r="AB13" s="4"/>
      <c r="AC13" s="4"/>
      <c r="AD13" s="4"/>
      <c r="AE13" s="4"/>
      <c r="AF13" s="4"/>
      <c r="AG13" s="4"/>
      <c r="AH13" s="4"/>
    </row>
    <row r="14" spans="1:34" x14ac:dyDescent="0.25">
      <c r="A14" s="8" t="s">
        <v>29</v>
      </c>
      <c r="B14" s="4">
        <v>0</v>
      </c>
      <c r="C14" s="4">
        <v>0</v>
      </c>
      <c r="D14" s="4">
        <v>0</v>
      </c>
      <c r="E14" s="4">
        <v>0</v>
      </c>
      <c r="F14" s="4">
        <v>0</v>
      </c>
      <c r="G14" s="4">
        <v>0</v>
      </c>
      <c r="H14" s="4"/>
      <c r="I14" s="10">
        <f t="shared" si="0"/>
        <v>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/>
      <c r="Q14" s="4"/>
      <c r="S14" s="4"/>
      <c r="T14" s="4"/>
      <c r="U14" s="4"/>
      <c r="V14" s="4"/>
      <c r="W14" s="4"/>
      <c r="X14" s="4"/>
      <c r="Y14" s="4"/>
      <c r="Z14" s="10">
        <f t="shared" si="1"/>
        <v>0</v>
      </c>
      <c r="AB14" s="4"/>
      <c r="AC14" s="4"/>
      <c r="AD14" s="4"/>
      <c r="AE14" s="4"/>
      <c r="AF14" s="4"/>
      <c r="AG14" s="4"/>
      <c r="AH14" s="4"/>
    </row>
    <row r="15" spans="1:34" x14ac:dyDescent="0.25">
      <c r="A15" s="8" t="s">
        <v>58</v>
      </c>
      <c r="B15" s="4">
        <v>0</v>
      </c>
      <c r="C15" s="4">
        <v>0</v>
      </c>
      <c r="D15" s="4">
        <v>0</v>
      </c>
      <c r="E15" s="4">
        <v>0</v>
      </c>
      <c r="F15" s="4">
        <v>0</v>
      </c>
      <c r="G15" s="4">
        <v>0</v>
      </c>
      <c r="H15" s="4"/>
      <c r="I15" s="10">
        <f t="shared" si="0"/>
        <v>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/>
      <c r="Q15" s="4"/>
      <c r="S15" s="4"/>
      <c r="T15" s="4"/>
      <c r="U15" s="4"/>
      <c r="V15" s="4"/>
      <c r="W15" s="4"/>
      <c r="X15" s="4"/>
      <c r="Y15" s="4"/>
      <c r="Z15" s="10">
        <f t="shared" si="1"/>
        <v>0</v>
      </c>
      <c r="AB15" s="4"/>
      <c r="AC15" s="4"/>
      <c r="AD15" s="4"/>
      <c r="AE15" s="4"/>
      <c r="AF15" s="4"/>
      <c r="AG15" s="4"/>
      <c r="AH15" s="4"/>
    </row>
    <row r="16" spans="1:34" x14ac:dyDescent="0.25">
      <c r="A16" s="8" t="s">
        <v>59</v>
      </c>
      <c r="B16" s="4">
        <v>0</v>
      </c>
      <c r="C16" s="4">
        <v>0</v>
      </c>
      <c r="D16" s="4">
        <v>0</v>
      </c>
      <c r="E16" s="4">
        <v>0</v>
      </c>
      <c r="F16" s="4">
        <v>0</v>
      </c>
      <c r="G16" s="4">
        <v>0</v>
      </c>
      <c r="H16" s="4"/>
      <c r="I16" s="10">
        <f t="shared" si="0"/>
        <v>0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/>
      <c r="Q16" s="4"/>
      <c r="S16" s="4"/>
      <c r="T16" s="4"/>
      <c r="U16" s="4"/>
      <c r="V16" s="4"/>
      <c r="W16" s="4"/>
      <c r="X16" s="4"/>
      <c r="Y16" s="4"/>
      <c r="Z16" s="10">
        <f t="shared" si="1"/>
        <v>0</v>
      </c>
      <c r="AB16" s="4"/>
      <c r="AC16" s="4"/>
      <c r="AD16" s="4"/>
      <c r="AE16" s="4"/>
      <c r="AF16" s="4"/>
      <c r="AG16" s="4"/>
      <c r="AH16" s="4"/>
    </row>
    <row r="17" spans="1:34" ht="15.75" thickBot="1" x14ac:dyDescent="0.3">
      <c r="A17" s="8" t="s">
        <v>60</v>
      </c>
      <c r="B17" s="4">
        <v>0</v>
      </c>
      <c r="C17" s="4">
        <v>0</v>
      </c>
      <c r="D17" s="4">
        <v>0</v>
      </c>
      <c r="E17" s="4">
        <v>0</v>
      </c>
      <c r="F17" s="4">
        <v>0</v>
      </c>
      <c r="G17" s="4">
        <v>0</v>
      </c>
      <c r="H17" s="4"/>
      <c r="I17" s="10">
        <f t="shared" si="0"/>
        <v>0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/>
      <c r="Q17" s="4"/>
      <c r="S17" s="4"/>
      <c r="T17" s="4"/>
      <c r="U17" s="4"/>
      <c r="V17" s="4"/>
      <c r="W17" s="4"/>
      <c r="X17" s="4"/>
      <c r="Y17" s="4"/>
      <c r="Z17" s="10">
        <f t="shared" si="1"/>
        <v>0</v>
      </c>
      <c r="AB17" s="4"/>
      <c r="AC17" s="4"/>
      <c r="AD17" s="4"/>
      <c r="AE17" s="4"/>
      <c r="AF17" s="4"/>
      <c r="AG17" s="4"/>
      <c r="AH17" s="4"/>
    </row>
    <row r="18" spans="1:34" ht="15.75" thickBot="1" x14ac:dyDescent="0.3">
      <c r="A18" s="8" t="s">
        <v>61</v>
      </c>
      <c r="B18" s="26">
        <v>0.95867393734203976</v>
      </c>
      <c r="C18" s="26">
        <v>0</v>
      </c>
      <c r="D18" s="26">
        <v>0</v>
      </c>
      <c r="E18" s="26">
        <v>0</v>
      </c>
      <c r="F18" s="26">
        <v>4.1326062657960266E-2</v>
      </c>
      <c r="G18" s="26">
        <v>0</v>
      </c>
      <c r="H18" s="26"/>
      <c r="I18" s="10">
        <f t="shared" si="0"/>
        <v>1</v>
      </c>
      <c r="K18" s="19">
        <v>0.91488114222814387</v>
      </c>
      <c r="L18" s="17">
        <v>0</v>
      </c>
      <c r="M18" s="18">
        <v>0</v>
      </c>
      <c r="N18" s="18">
        <v>0</v>
      </c>
      <c r="O18" s="15">
        <v>0.81974963794016631</v>
      </c>
      <c r="P18" s="4"/>
      <c r="Q18" s="4"/>
      <c r="S18" s="25">
        <v>0.95283680000523707</v>
      </c>
      <c r="T18" s="24"/>
      <c r="U18" s="24"/>
      <c r="V18" s="24"/>
      <c r="W18" s="23">
        <v>4.2616629461995785E-2</v>
      </c>
      <c r="X18" s="4"/>
      <c r="Y18" s="4"/>
      <c r="Z18" s="10">
        <f t="shared" si="1"/>
        <v>0.99545342946723281</v>
      </c>
      <c r="AB18" s="21">
        <v>0.97</v>
      </c>
      <c r="AC18" s="16"/>
      <c r="AD18" s="16"/>
      <c r="AE18" s="16"/>
      <c r="AF18" s="20">
        <v>0.85</v>
      </c>
      <c r="AG18" s="4"/>
      <c r="AH18" s="4"/>
    </row>
    <row r="19" spans="1:34" x14ac:dyDescent="0.25">
      <c r="A19" s="8" t="s">
        <v>62</v>
      </c>
      <c r="B19" s="4">
        <v>0</v>
      </c>
      <c r="C19" s="4">
        <v>0</v>
      </c>
      <c r="D19" s="4">
        <v>0</v>
      </c>
      <c r="E19" s="4">
        <v>0</v>
      </c>
      <c r="F19" s="4">
        <v>0</v>
      </c>
      <c r="G19" s="4">
        <v>0</v>
      </c>
      <c r="H19" s="4"/>
      <c r="I19" s="10">
        <f t="shared" si="0"/>
        <v>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/>
      <c r="Q19" s="4"/>
      <c r="S19" s="4"/>
      <c r="T19" s="4"/>
      <c r="U19" s="4"/>
      <c r="V19" s="4"/>
      <c r="W19" s="4"/>
      <c r="X19" s="4"/>
      <c r="Y19" s="4"/>
      <c r="Z19" s="10">
        <f t="shared" si="1"/>
        <v>0</v>
      </c>
      <c r="AB19" s="4"/>
      <c r="AC19" s="4"/>
      <c r="AD19" s="4"/>
      <c r="AE19" s="4"/>
      <c r="AF19" s="4"/>
      <c r="AG19" s="4"/>
      <c r="AH19" s="4"/>
    </row>
    <row r="20" spans="1:34" x14ac:dyDescent="0.25">
      <c r="A20" s="8" t="s">
        <v>63</v>
      </c>
      <c r="B20" s="4">
        <v>0</v>
      </c>
      <c r="C20" s="4">
        <v>0</v>
      </c>
      <c r="D20" s="4">
        <v>0</v>
      </c>
      <c r="E20" s="4">
        <v>0</v>
      </c>
      <c r="F20" s="4">
        <v>0</v>
      </c>
      <c r="G20" s="4">
        <v>0</v>
      </c>
      <c r="H20" s="4"/>
      <c r="I20" s="10">
        <f t="shared" si="0"/>
        <v>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/>
      <c r="Q20" s="4"/>
      <c r="S20" s="4"/>
      <c r="T20" s="4"/>
      <c r="U20" s="4"/>
      <c r="V20" s="4"/>
      <c r="W20" s="4"/>
      <c r="X20" s="4"/>
      <c r="Y20" s="4"/>
      <c r="Z20" s="10">
        <f t="shared" si="1"/>
        <v>0</v>
      </c>
      <c r="AB20" s="4"/>
      <c r="AC20" s="4"/>
      <c r="AD20" s="4"/>
      <c r="AE20" s="4"/>
      <c r="AF20" s="4"/>
      <c r="AG20" s="4"/>
      <c r="AH20" s="4"/>
    </row>
    <row r="21" spans="1:34" x14ac:dyDescent="0.25">
      <c r="A21" s="8" t="s">
        <v>66</v>
      </c>
      <c r="B21" s="4">
        <v>0</v>
      </c>
      <c r="C21" s="4">
        <v>0</v>
      </c>
      <c r="D21" s="4">
        <v>0</v>
      </c>
      <c r="E21" s="4">
        <v>0</v>
      </c>
      <c r="F21" s="4">
        <v>0</v>
      </c>
      <c r="G21" s="4">
        <v>0</v>
      </c>
      <c r="H21" s="4"/>
      <c r="I21" s="10">
        <f t="shared" si="0"/>
        <v>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/>
      <c r="Q21" s="4"/>
      <c r="S21" s="4"/>
      <c r="T21" s="4"/>
      <c r="U21" s="4"/>
      <c r="V21" s="4"/>
      <c r="W21" s="4"/>
      <c r="X21" s="4"/>
      <c r="Y21" s="4"/>
      <c r="Z21" s="10">
        <f t="shared" si="1"/>
        <v>0</v>
      </c>
      <c r="AB21" s="4"/>
      <c r="AC21" s="4"/>
      <c r="AD21" s="4"/>
      <c r="AE21" s="4"/>
      <c r="AF21" s="4"/>
      <c r="AG21" s="4"/>
      <c r="AH21" s="4"/>
    </row>
    <row r="22" spans="1:34" x14ac:dyDescent="0.25">
      <c r="A22" s="8" t="s">
        <v>64</v>
      </c>
      <c r="B22" s="4">
        <v>0</v>
      </c>
      <c r="C22" s="4">
        <v>0</v>
      </c>
      <c r="D22" s="4">
        <v>0</v>
      </c>
      <c r="E22" s="4">
        <v>0</v>
      </c>
      <c r="F22" s="4">
        <v>0</v>
      </c>
      <c r="G22" s="4">
        <v>0</v>
      </c>
      <c r="H22" s="4"/>
      <c r="I22" s="10">
        <f t="shared" si="0"/>
        <v>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/>
      <c r="Q22" s="4"/>
      <c r="S22" s="4"/>
      <c r="T22" s="4"/>
      <c r="U22" s="4"/>
      <c r="V22" s="4"/>
      <c r="W22" s="4"/>
      <c r="X22" s="4"/>
      <c r="Y22" s="4"/>
      <c r="Z22" s="10">
        <f t="shared" si="1"/>
        <v>0</v>
      </c>
      <c r="AB22" s="4"/>
      <c r="AC22" s="4"/>
      <c r="AD22" s="4"/>
      <c r="AE22" s="4"/>
      <c r="AF22" s="4"/>
      <c r="AG22" s="4"/>
      <c r="AH22" s="4"/>
    </row>
    <row r="24" spans="1:34" x14ac:dyDescent="0.25">
      <c r="A24" s="1" t="s">
        <v>86</v>
      </c>
    </row>
    <row r="25" spans="1:34" x14ac:dyDescent="0.25">
      <c r="A25" s="5" t="s">
        <v>40</v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S25" s="6" t="s">
        <v>65</v>
      </c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</row>
    <row r="26" spans="1:34" x14ac:dyDescent="0.25">
      <c r="A26" s="7" t="s">
        <v>2</v>
      </c>
      <c r="B26" s="237" t="s">
        <v>41</v>
      </c>
      <c r="C26" s="238">
        <v>0</v>
      </c>
      <c r="D26" s="238">
        <v>0</v>
      </c>
      <c r="E26" s="238">
        <v>0</v>
      </c>
      <c r="F26" s="238">
        <v>0</v>
      </c>
      <c r="G26" s="238">
        <v>0</v>
      </c>
      <c r="H26" s="238">
        <v>0</v>
      </c>
      <c r="I26" s="238">
        <v>0</v>
      </c>
      <c r="K26" s="237" t="s">
        <v>42</v>
      </c>
      <c r="L26" s="238">
        <v>0</v>
      </c>
      <c r="M26" s="238">
        <v>0</v>
      </c>
      <c r="N26" s="238">
        <v>0</v>
      </c>
      <c r="O26" s="238">
        <v>0</v>
      </c>
      <c r="P26" s="238">
        <v>0</v>
      </c>
      <c r="Q26" s="238">
        <v>0</v>
      </c>
      <c r="S26" s="237" t="s">
        <v>41</v>
      </c>
      <c r="T26" s="238">
        <v>0</v>
      </c>
      <c r="U26" s="238">
        <v>0</v>
      </c>
      <c r="V26" s="238">
        <v>0</v>
      </c>
      <c r="W26" s="238">
        <v>0</v>
      </c>
      <c r="X26" s="238">
        <v>0</v>
      </c>
      <c r="Y26" s="238">
        <v>0</v>
      </c>
      <c r="Z26" s="238">
        <v>0</v>
      </c>
      <c r="AB26" s="237" t="s">
        <v>42</v>
      </c>
      <c r="AC26" s="238">
        <v>0</v>
      </c>
      <c r="AD26" s="238">
        <v>0</v>
      </c>
      <c r="AE26" s="238">
        <v>0</v>
      </c>
      <c r="AF26" s="238">
        <v>0</v>
      </c>
      <c r="AG26" s="238">
        <v>0</v>
      </c>
      <c r="AH26" s="238">
        <v>0</v>
      </c>
    </row>
    <row r="27" spans="1:34" ht="15.75" thickBot="1" x14ac:dyDescent="0.3">
      <c r="A27" s="8"/>
      <c r="B27" s="2" t="s">
        <v>43</v>
      </c>
      <c r="C27" s="2" t="s">
        <v>44</v>
      </c>
      <c r="D27" s="2" t="s">
        <v>45</v>
      </c>
      <c r="E27" s="2" t="s">
        <v>46</v>
      </c>
      <c r="F27" s="3" t="s">
        <v>47</v>
      </c>
      <c r="G27" s="2" t="s">
        <v>48</v>
      </c>
      <c r="H27" s="2" t="s">
        <v>18</v>
      </c>
      <c r="I27" s="9" t="s">
        <v>19</v>
      </c>
      <c r="K27" s="2" t="s">
        <v>43</v>
      </c>
      <c r="L27" s="2" t="s">
        <v>44</v>
      </c>
      <c r="M27" s="2" t="s">
        <v>45</v>
      </c>
      <c r="N27" s="2" t="s">
        <v>46</v>
      </c>
      <c r="O27" s="3" t="s">
        <v>47</v>
      </c>
      <c r="P27" s="2" t="s">
        <v>48</v>
      </c>
      <c r="Q27" s="2" t="s">
        <v>18</v>
      </c>
      <c r="S27" s="2" t="s">
        <v>43</v>
      </c>
      <c r="T27" s="2" t="s">
        <v>44</v>
      </c>
      <c r="U27" s="2" t="s">
        <v>45</v>
      </c>
      <c r="V27" s="2" t="s">
        <v>46</v>
      </c>
      <c r="W27" s="3" t="s">
        <v>47</v>
      </c>
      <c r="X27" s="2" t="s">
        <v>48</v>
      </c>
      <c r="Y27" s="2" t="s">
        <v>18</v>
      </c>
      <c r="Z27" s="9" t="s">
        <v>19</v>
      </c>
      <c r="AB27" s="2" t="s">
        <v>43</v>
      </c>
      <c r="AC27" s="2" t="s">
        <v>44</v>
      </c>
      <c r="AD27" s="2" t="s">
        <v>45</v>
      </c>
      <c r="AE27" s="2" t="s">
        <v>46</v>
      </c>
      <c r="AF27" s="3" t="s">
        <v>47</v>
      </c>
      <c r="AG27" s="2" t="s">
        <v>48</v>
      </c>
      <c r="AH27" s="2" t="s">
        <v>18</v>
      </c>
    </row>
    <row r="28" spans="1:34" ht="15.75" thickBot="1" x14ac:dyDescent="0.3">
      <c r="A28" s="8" t="s">
        <v>49</v>
      </c>
      <c r="B28" s="14"/>
      <c r="C28" s="26">
        <v>1</v>
      </c>
      <c r="D28" s="17"/>
      <c r="E28" s="17"/>
      <c r="F28" s="18"/>
      <c r="G28" s="4"/>
      <c r="H28" s="4"/>
      <c r="I28" s="10">
        <f>SUM(B28:H28)</f>
        <v>1</v>
      </c>
      <c r="K28" s="14"/>
      <c r="L28" s="26">
        <v>0.92</v>
      </c>
      <c r="M28" s="18"/>
      <c r="N28" s="17"/>
      <c r="O28" s="17"/>
      <c r="P28" s="4"/>
      <c r="Q28" s="4"/>
      <c r="S28" s="14"/>
      <c r="T28" s="15">
        <v>1</v>
      </c>
      <c r="U28" s="18"/>
      <c r="V28" s="17"/>
      <c r="W28" s="17"/>
      <c r="X28" s="4"/>
      <c r="Y28" s="4"/>
      <c r="Z28" s="10">
        <f>SUM(S28:Y28)</f>
        <v>1</v>
      </c>
      <c r="AB28" s="14"/>
      <c r="AC28" s="26">
        <v>0.92</v>
      </c>
      <c r="AD28" s="27"/>
      <c r="AE28" s="17"/>
      <c r="AF28" s="17"/>
      <c r="AG28" s="4"/>
      <c r="AH28" s="4"/>
    </row>
    <row r="29" spans="1:34" x14ac:dyDescent="0.25">
      <c r="A29" s="8" t="s">
        <v>50</v>
      </c>
      <c r="B29" s="4"/>
      <c r="C29" s="4"/>
      <c r="D29" s="4"/>
      <c r="E29" s="4"/>
      <c r="F29" s="4"/>
      <c r="G29" s="4"/>
      <c r="H29" s="4"/>
      <c r="I29" s="10">
        <f t="shared" ref="I29:I45" si="2">SUM(B29:H29)</f>
        <v>0</v>
      </c>
      <c r="K29" s="4"/>
      <c r="L29" s="4"/>
      <c r="M29" s="4"/>
      <c r="N29" s="4"/>
      <c r="O29" s="4"/>
      <c r="P29" s="4"/>
      <c r="Q29" s="4"/>
      <c r="S29" s="4"/>
      <c r="T29" s="4"/>
      <c r="U29" s="4"/>
      <c r="V29" s="4"/>
      <c r="W29" s="4"/>
      <c r="X29" s="4"/>
      <c r="Y29" s="4"/>
      <c r="Z29" s="10">
        <f t="shared" ref="Z29:Z45" si="3">SUM(S29:Y29)</f>
        <v>0</v>
      </c>
      <c r="AB29" s="4"/>
      <c r="AC29" s="4"/>
      <c r="AD29" s="4"/>
      <c r="AE29" s="4"/>
      <c r="AF29" s="4"/>
      <c r="AG29" s="4"/>
      <c r="AH29" s="4"/>
    </row>
    <row r="30" spans="1:34" x14ac:dyDescent="0.25">
      <c r="A30" s="8" t="s">
        <v>51</v>
      </c>
      <c r="B30" s="4"/>
      <c r="C30" s="4"/>
      <c r="D30" s="4"/>
      <c r="E30" s="4"/>
      <c r="F30" s="4"/>
      <c r="G30" s="4"/>
      <c r="H30" s="4"/>
      <c r="I30" s="10">
        <f t="shared" si="2"/>
        <v>0</v>
      </c>
      <c r="K30" s="4"/>
      <c r="L30" s="4"/>
      <c r="M30" s="4"/>
      <c r="N30" s="4"/>
      <c r="O30" s="4"/>
      <c r="P30" s="4"/>
      <c r="Q30" s="4"/>
      <c r="S30" s="4"/>
      <c r="T30" s="4"/>
      <c r="U30" s="4"/>
      <c r="V30" s="4"/>
      <c r="W30" s="4"/>
      <c r="X30" s="4"/>
      <c r="Y30" s="4"/>
      <c r="Z30" s="10">
        <f t="shared" si="3"/>
        <v>0</v>
      </c>
      <c r="AB30" s="4"/>
      <c r="AC30" s="4"/>
      <c r="AD30" s="4"/>
      <c r="AE30" s="4"/>
      <c r="AF30" s="4"/>
      <c r="AG30" s="4"/>
      <c r="AH30" s="4"/>
    </row>
    <row r="31" spans="1:34" x14ac:dyDescent="0.25">
      <c r="A31" s="11" t="s">
        <v>52</v>
      </c>
      <c r="B31" s="4"/>
      <c r="C31" s="4"/>
      <c r="D31" s="4"/>
      <c r="E31" s="4"/>
      <c r="F31" s="4"/>
      <c r="G31" s="4"/>
      <c r="H31" s="4"/>
      <c r="I31" s="10">
        <f t="shared" si="2"/>
        <v>0</v>
      </c>
      <c r="K31" s="4"/>
      <c r="L31" s="4"/>
      <c r="M31" s="4"/>
      <c r="N31" s="4"/>
      <c r="O31" s="4"/>
      <c r="P31" s="4"/>
      <c r="Q31" s="4"/>
      <c r="S31" s="4"/>
      <c r="T31" s="4"/>
      <c r="U31" s="4"/>
      <c r="V31" s="4"/>
      <c r="W31" s="4"/>
      <c r="X31" s="4"/>
      <c r="Y31" s="4"/>
      <c r="Z31" s="10">
        <f t="shared" si="3"/>
        <v>0</v>
      </c>
      <c r="AB31" s="4"/>
      <c r="AC31" s="4"/>
      <c r="AD31" s="4"/>
      <c r="AE31" s="4"/>
      <c r="AF31" s="4"/>
      <c r="AG31" s="4"/>
      <c r="AH31" s="4"/>
    </row>
    <row r="32" spans="1:34" x14ac:dyDescent="0.25">
      <c r="A32" s="12" t="s">
        <v>53</v>
      </c>
      <c r="B32" s="4"/>
      <c r="C32" s="4"/>
      <c r="D32" s="4"/>
      <c r="E32" s="4"/>
      <c r="F32" s="4"/>
      <c r="G32" s="4"/>
      <c r="H32" s="4"/>
      <c r="I32" s="10">
        <f t="shared" si="2"/>
        <v>0</v>
      </c>
      <c r="K32" s="4"/>
      <c r="L32" s="4"/>
      <c r="M32" s="4"/>
      <c r="N32" s="4"/>
      <c r="O32" s="4"/>
      <c r="P32" s="4"/>
      <c r="Q32" s="4"/>
      <c r="S32" s="4"/>
      <c r="T32" s="4"/>
      <c r="U32" s="4"/>
      <c r="V32" s="4"/>
      <c r="W32" s="4"/>
      <c r="X32" s="4"/>
      <c r="Y32" s="4"/>
      <c r="Z32" s="10">
        <f t="shared" si="3"/>
        <v>0</v>
      </c>
      <c r="AB32" s="4"/>
      <c r="AC32" s="4"/>
      <c r="AD32" s="4"/>
      <c r="AE32" s="4"/>
      <c r="AF32" s="4"/>
      <c r="AG32" s="4"/>
      <c r="AH32" s="4"/>
    </row>
    <row r="33" spans="1:34" x14ac:dyDescent="0.25">
      <c r="A33" s="8" t="s">
        <v>54</v>
      </c>
      <c r="B33" s="4"/>
      <c r="C33" s="4"/>
      <c r="D33" s="4"/>
      <c r="E33" s="4"/>
      <c r="F33" s="4"/>
      <c r="G33" s="4"/>
      <c r="H33" s="4"/>
      <c r="I33" s="10">
        <f t="shared" si="2"/>
        <v>0</v>
      </c>
      <c r="K33" s="4"/>
      <c r="L33" s="4"/>
      <c r="M33" s="4"/>
      <c r="N33" s="4"/>
      <c r="O33" s="4"/>
      <c r="P33" s="4"/>
      <c r="Q33" s="4"/>
      <c r="S33" s="4"/>
      <c r="T33" s="4"/>
      <c r="U33" s="4"/>
      <c r="V33" s="4"/>
      <c r="W33" s="4"/>
      <c r="X33" s="4"/>
      <c r="Y33" s="4"/>
      <c r="Z33" s="10">
        <f t="shared" si="3"/>
        <v>0</v>
      </c>
      <c r="AB33" s="4"/>
      <c r="AC33" s="4"/>
      <c r="AD33" s="4"/>
      <c r="AE33" s="4"/>
      <c r="AF33" s="4"/>
      <c r="AG33" s="4"/>
      <c r="AH33" s="4"/>
    </row>
    <row r="34" spans="1:34" x14ac:dyDescent="0.25">
      <c r="A34" s="8" t="s">
        <v>55</v>
      </c>
      <c r="B34" s="4"/>
      <c r="C34" s="4"/>
      <c r="D34" s="4"/>
      <c r="E34" s="4"/>
      <c r="F34" s="4"/>
      <c r="G34" s="4"/>
      <c r="H34" s="4"/>
      <c r="I34" s="10">
        <f t="shared" si="2"/>
        <v>0</v>
      </c>
      <c r="K34" s="4"/>
      <c r="L34" s="4"/>
      <c r="M34" s="4"/>
      <c r="N34" s="4"/>
      <c r="O34" s="4"/>
      <c r="P34" s="4"/>
      <c r="Q34" s="4"/>
      <c r="S34" s="4"/>
      <c r="T34" s="4"/>
      <c r="U34" s="4"/>
      <c r="V34" s="4"/>
      <c r="W34" s="4"/>
      <c r="X34" s="4"/>
      <c r="Y34" s="4"/>
      <c r="Z34" s="10">
        <f t="shared" si="3"/>
        <v>0</v>
      </c>
      <c r="AB34" s="4"/>
      <c r="AC34" s="4"/>
      <c r="AD34" s="4"/>
      <c r="AE34" s="4"/>
      <c r="AF34" s="4"/>
      <c r="AG34" s="4"/>
      <c r="AH34" s="4"/>
    </row>
    <row r="35" spans="1:34" x14ac:dyDescent="0.25">
      <c r="A35" s="8" t="s">
        <v>56</v>
      </c>
      <c r="B35" s="4"/>
      <c r="C35" s="4"/>
      <c r="D35" s="4"/>
      <c r="E35" s="4"/>
      <c r="F35" s="4"/>
      <c r="G35" s="4"/>
      <c r="H35" s="4"/>
      <c r="I35" s="10">
        <f t="shared" si="2"/>
        <v>0</v>
      </c>
      <c r="K35" s="4"/>
      <c r="L35" s="4"/>
      <c r="M35" s="4"/>
      <c r="N35" s="4"/>
      <c r="O35" s="4"/>
      <c r="P35" s="4"/>
      <c r="Q35" s="4"/>
      <c r="S35" s="4"/>
      <c r="T35" s="4"/>
      <c r="U35" s="4"/>
      <c r="V35" s="4"/>
      <c r="W35" s="4"/>
      <c r="X35" s="4"/>
      <c r="Y35" s="4"/>
      <c r="Z35" s="10">
        <f t="shared" si="3"/>
        <v>0</v>
      </c>
      <c r="AB35" s="4"/>
      <c r="AC35" s="4"/>
      <c r="AD35" s="4"/>
      <c r="AE35" s="4"/>
      <c r="AF35" s="4"/>
      <c r="AG35" s="4"/>
      <c r="AH35" s="4"/>
    </row>
    <row r="36" spans="1:34" x14ac:dyDescent="0.25">
      <c r="A36" s="8" t="s">
        <v>57</v>
      </c>
      <c r="B36" s="4"/>
      <c r="C36" s="4"/>
      <c r="D36" s="4"/>
      <c r="E36" s="4"/>
      <c r="F36" s="4"/>
      <c r="G36" s="4"/>
      <c r="H36" s="4"/>
      <c r="I36" s="10">
        <f t="shared" si="2"/>
        <v>0</v>
      </c>
      <c r="K36" s="4"/>
      <c r="L36" s="4"/>
      <c r="M36" s="4"/>
      <c r="N36" s="4"/>
      <c r="O36" s="4"/>
      <c r="P36" s="4"/>
      <c r="Q36" s="4"/>
      <c r="S36" s="4"/>
      <c r="T36" s="4"/>
      <c r="U36" s="4"/>
      <c r="V36" s="4"/>
      <c r="W36" s="4"/>
      <c r="X36" s="4"/>
      <c r="Y36" s="4"/>
      <c r="Z36" s="10">
        <f t="shared" si="3"/>
        <v>0</v>
      </c>
      <c r="AB36" s="4"/>
      <c r="AC36" s="4"/>
      <c r="AD36" s="4"/>
      <c r="AE36" s="4"/>
      <c r="AF36" s="4"/>
      <c r="AG36" s="4"/>
      <c r="AH36" s="4"/>
    </row>
    <row r="37" spans="1:34" x14ac:dyDescent="0.25">
      <c r="A37" s="8" t="s">
        <v>29</v>
      </c>
      <c r="B37" s="4"/>
      <c r="C37" s="4"/>
      <c r="D37" s="4"/>
      <c r="E37" s="4"/>
      <c r="F37" s="4"/>
      <c r="G37" s="4"/>
      <c r="H37" s="4"/>
      <c r="I37" s="10">
        <f t="shared" si="2"/>
        <v>0</v>
      </c>
      <c r="K37" s="4"/>
      <c r="L37" s="4"/>
      <c r="M37" s="4"/>
      <c r="N37" s="4"/>
      <c r="O37" s="4"/>
      <c r="P37" s="4"/>
      <c r="Q37" s="4"/>
      <c r="S37" s="4"/>
      <c r="T37" s="4"/>
      <c r="U37" s="4"/>
      <c r="V37" s="4"/>
      <c r="W37" s="4"/>
      <c r="X37" s="4"/>
      <c r="Y37" s="4"/>
      <c r="Z37" s="10">
        <f t="shared" si="3"/>
        <v>0</v>
      </c>
      <c r="AB37" s="4"/>
      <c r="AC37" s="4"/>
      <c r="AD37" s="4"/>
      <c r="AE37" s="4"/>
      <c r="AF37" s="4"/>
      <c r="AG37" s="4"/>
      <c r="AH37" s="4"/>
    </row>
    <row r="38" spans="1:34" x14ac:dyDescent="0.25">
      <c r="A38" s="8" t="s">
        <v>58</v>
      </c>
      <c r="B38" s="4"/>
      <c r="C38" s="4"/>
      <c r="D38" s="4"/>
      <c r="E38" s="4"/>
      <c r="F38" s="4"/>
      <c r="G38" s="4"/>
      <c r="H38" s="4"/>
      <c r="I38" s="10">
        <f t="shared" si="2"/>
        <v>0</v>
      </c>
      <c r="K38" s="4"/>
      <c r="L38" s="4"/>
      <c r="M38" s="4"/>
      <c r="N38" s="4"/>
      <c r="O38" s="4"/>
      <c r="P38" s="4"/>
      <c r="Q38" s="4"/>
      <c r="S38" s="4"/>
      <c r="T38" s="4"/>
      <c r="U38" s="4"/>
      <c r="V38" s="4"/>
      <c r="W38" s="4"/>
      <c r="X38" s="4"/>
      <c r="Y38" s="4"/>
      <c r="Z38" s="10">
        <f t="shared" si="3"/>
        <v>0</v>
      </c>
      <c r="AB38" s="4"/>
      <c r="AC38" s="4"/>
      <c r="AD38" s="4"/>
      <c r="AE38" s="4"/>
      <c r="AF38" s="4"/>
      <c r="AG38" s="4"/>
      <c r="AH38" s="4"/>
    </row>
    <row r="39" spans="1:34" x14ac:dyDescent="0.25">
      <c r="A39" s="8" t="s">
        <v>59</v>
      </c>
      <c r="B39" s="4"/>
      <c r="C39" s="4"/>
      <c r="D39" s="4"/>
      <c r="E39" s="4"/>
      <c r="F39" s="4"/>
      <c r="G39" s="4"/>
      <c r="H39" s="4"/>
      <c r="I39" s="10">
        <f t="shared" si="2"/>
        <v>0</v>
      </c>
      <c r="K39" s="4"/>
      <c r="L39" s="4"/>
      <c r="M39" s="4"/>
      <c r="N39" s="4"/>
      <c r="O39" s="4"/>
      <c r="P39" s="4"/>
      <c r="Q39" s="4"/>
      <c r="S39" s="4"/>
      <c r="T39" s="4"/>
      <c r="U39" s="4"/>
      <c r="V39" s="4"/>
      <c r="W39" s="4"/>
      <c r="X39" s="4"/>
      <c r="Y39" s="4"/>
      <c r="Z39" s="10">
        <f t="shared" si="3"/>
        <v>0</v>
      </c>
      <c r="AB39" s="4"/>
      <c r="AC39" s="4"/>
      <c r="AD39" s="4"/>
      <c r="AE39" s="4"/>
      <c r="AF39" s="4"/>
      <c r="AG39" s="4"/>
      <c r="AH39" s="4"/>
    </row>
    <row r="40" spans="1:34" ht="15.75" thickBot="1" x14ac:dyDescent="0.3">
      <c r="A40" s="8" t="s">
        <v>60</v>
      </c>
      <c r="B40" s="4"/>
      <c r="C40" s="4"/>
      <c r="D40" s="4"/>
      <c r="E40" s="4"/>
      <c r="F40" s="4"/>
      <c r="G40" s="4"/>
      <c r="H40" s="4"/>
      <c r="I40" s="10">
        <f t="shared" si="2"/>
        <v>0</v>
      </c>
      <c r="K40" s="4"/>
      <c r="L40" s="4"/>
      <c r="M40" s="4"/>
      <c r="N40" s="4"/>
      <c r="O40" s="4"/>
      <c r="P40" s="4"/>
      <c r="Q40" s="4"/>
      <c r="S40" s="4"/>
      <c r="T40" s="4"/>
      <c r="U40" s="4"/>
      <c r="V40" s="4"/>
      <c r="W40" s="4"/>
      <c r="X40" s="4"/>
      <c r="Y40" s="4"/>
      <c r="Z40" s="10">
        <f t="shared" si="3"/>
        <v>0</v>
      </c>
      <c r="AB40" s="4"/>
      <c r="AC40" s="4"/>
      <c r="AD40" s="4"/>
      <c r="AE40" s="4"/>
      <c r="AF40" s="4"/>
      <c r="AG40" s="4"/>
      <c r="AH40" s="4"/>
    </row>
    <row r="41" spans="1:34" ht="15.75" thickBot="1" x14ac:dyDescent="0.3">
      <c r="A41" s="30" t="s">
        <v>61</v>
      </c>
      <c r="B41" s="28">
        <v>0.91799541539053686</v>
      </c>
      <c r="C41" s="28">
        <v>0</v>
      </c>
      <c r="D41" s="28">
        <v>0</v>
      </c>
      <c r="E41" s="28">
        <v>4.9076295383921102E-2</v>
      </c>
      <c r="F41" s="28">
        <v>3.2928289225542064E-2</v>
      </c>
      <c r="G41" s="4"/>
      <c r="H41" s="4"/>
      <c r="I41" s="10">
        <f t="shared" si="2"/>
        <v>1</v>
      </c>
      <c r="K41" s="19">
        <v>0.86918495867860213</v>
      </c>
      <c r="L41" s="19">
        <v>0</v>
      </c>
      <c r="M41" s="19">
        <v>0</v>
      </c>
      <c r="N41" s="19">
        <v>0.54262712689099646</v>
      </c>
      <c r="O41" s="19">
        <v>0.83391419543068734</v>
      </c>
      <c r="P41" s="4"/>
      <c r="Q41" s="4"/>
      <c r="S41" s="19">
        <v>0.89254878397313919</v>
      </c>
      <c r="T41" s="19">
        <v>0</v>
      </c>
      <c r="U41" s="19">
        <v>0</v>
      </c>
      <c r="V41" s="19">
        <v>3.1183569828606379E-2</v>
      </c>
      <c r="W41" s="19">
        <v>7.626764619825438E-2</v>
      </c>
      <c r="X41" s="4"/>
      <c r="Y41" s="4"/>
      <c r="Z41" s="10">
        <f t="shared" si="3"/>
        <v>1</v>
      </c>
      <c r="AB41" s="19">
        <v>0.96699999999999997</v>
      </c>
      <c r="AC41" s="17"/>
      <c r="AD41" s="27"/>
      <c r="AE41" s="15">
        <v>0.92</v>
      </c>
      <c r="AF41" s="15">
        <v>0.85</v>
      </c>
      <c r="AG41" s="4"/>
      <c r="AH41" s="4"/>
    </row>
    <row r="42" spans="1:34" x14ac:dyDescent="0.25">
      <c r="A42" s="8" t="s">
        <v>62</v>
      </c>
      <c r="B42" s="4"/>
      <c r="C42" s="4"/>
      <c r="D42" s="4"/>
      <c r="E42" s="4"/>
      <c r="F42" s="4"/>
      <c r="G42" s="4"/>
      <c r="H42" s="4"/>
      <c r="I42" s="10">
        <f t="shared" si="2"/>
        <v>0</v>
      </c>
      <c r="K42" s="4"/>
      <c r="L42" s="4"/>
      <c r="M42" s="4"/>
      <c r="N42" s="4"/>
      <c r="O42" s="4"/>
      <c r="P42" s="4"/>
      <c r="Q42" s="4"/>
      <c r="S42" s="4"/>
      <c r="T42" s="4"/>
      <c r="U42" s="4"/>
      <c r="V42" s="4"/>
      <c r="W42" s="4"/>
      <c r="X42" s="4"/>
      <c r="Y42" s="4"/>
      <c r="Z42" s="10">
        <f t="shared" si="3"/>
        <v>0</v>
      </c>
      <c r="AB42" s="4"/>
      <c r="AC42" s="4"/>
      <c r="AD42" s="4"/>
      <c r="AE42" s="4"/>
      <c r="AF42" s="4"/>
      <c r="AG42" s="4"/>
      <c r="AH42" s="4"/>
    </row>
    <row r="43" spans="1:34" x14ac:dyDescent="0.25">
      <c r="A43" s="8" t="s">
        <v>63</v>
      </c>
      <c r="B43" s="4"/>
      <c r="C43" s="4"/>
      <c r="D43" s="4"/>
      <c r="E43" s="4"/>
      <c r="F43" s="4"/>
      <c r="G43" s="4"/>
      <c r="H43" s="4"/>
      <c r="I43" s="10">
        <f t="shared" si="2"/>
        <v>0</v>
      </c>
      <c r="K43" s="4"/>
      <c r="L43" s="4"/>
      <c r="M43" s="4"/>
      <c r="N43" s="4"/>
      <c r="O43" s="4"/>
      <c r="P43" s="4"/>
      <c r="Q43" s="4"/>
      <c r="S43" s="4"/>
      <c r="T43" s="4"/>
      <c r="U43" s="4"/>
      <c r="V43" s="4"/>
      <c r="W43" s="4"/>
      <c r="X43" s="4"/>
      <c r="Y43" s="4"/>
      <c r="Z43" s="10">
        <f t="shared" si="3"/>
        <v>0</v>
      </c>
      <c r="AB43" s="4"/>
      <c r="AC43" s="4"/>
      <c r="AD43" s="4"/>
      <c r="AE43" s="4"/>
      <c r="AF43" s="4"/>
      <c r="AG43" s="4"/>
      <c r="AH43" s="4"/>
    </row>
    <row r="44" spans="1:34" x14ac:dyDescent="0.25">
      <c r="A44" s="8" t="s">
        <v>66</v>
      </c>
      <c r="B44" s="4"/>
      <c r="C44" s="4"/>
      <c r="D44" s="4"/>
      <c r="E44" s="4"/>
      <c r="F44" s="4"/>
      <c r="G44" s="4"/>
      <c r="H44" s="4"/>
      <c r="I44" s="10">
        <f t="shared" si="2"/>
        <v>0</v>
      </c>
      <c r="K44" s="4"/>
      <c r="L44" s="4"/>
      <c r="M44" s="4"/>
      <c r="N44" s="4"/>
      <c r="O44" s="4"/>
      <c r="P44" s="4"/>
      <c r="Q44" s="4"/>
      <c r="S44" s="4"/>
      <c r="T44" s="4"/>
      <c r="U44" s="4"/>
      <c r="V44" s="4"/>
      <c r="W44" s="4"/>
      <c r="X44" s="4"/>
      <c r="Y44" s="4"/>
      <c r="Z44" s="10">
        <f t="shared" si="3"/>
        <v>0</v>
      </c>
      <c r="AB44" s="4"/>
      <c r="AC44" s="4"/>
      <c r="AD44" s="4"/>
      <c r="AE44" s="4"/>
      <c r="AF44" s="4"/>
      <c r="AG44" s="4"/>
      <c r="AH44" s="4"/>
    </row>
    <row r="45" spans="1:34" x14ac:dyDescent="0.25">
      <c r="A45" s="8" t="s">
        <v>64</v>
      </c>
      <c r="B45" s="4"/>
      <c r="C45" s="4"/>
      <c r="D45" s="4"/>
      <c r="E45" s="4"/>
      <c r="F45" s="4"/>
      <c r="G45" s="4"/>
      <c r="H45" s="4"/>
      <c r="I45" s="10">
        <f t="shared" si="2"/>
        <v>0</v>
      </c>
      <c r="K45" s="4"/>
      <c r="L45" s="4"/>
      <c r="M45" s="4"/>
      <c r="N45" s="4"/>
      <c r="O45" s="4"/>
      <c r="P45" s="4"/>
      <c r="Q45" s="4"/>
      <c r="S45" s="4"/>
      <c r="T45" s="4"/>
      <c r="U45" s="4"/>
      <c r="V45" s="4"/>
      <c r="W45" s="4"/>
      <c r="X45" s="4"/>
      <c r="Y45" s="4"/>
      <c r="Z45" s="10">
        <f t="shared" si="3"/>
        <v>0</v>
      </c>
      <c r="AB45" s="4"/>
      <c r="AC45" s="4"/>
      <c r="AD45" s="4"/>
      <c r="AE45" s="4"/>
      <c r="AF45" s="4"/>
      <c r="AG45" s="4"/>
      <c r="AH45" s="4"/>
    </row>
    <row r="47" spans="1:34" x14ac:dyDescent="0.25">
      <c r="A47" s="1" t="s">
        <v>87</v>
      </c>
    </row>
    <row r="48" spans="1:34" x14ac:dyDescent="0.25">
      <c r="A48" s="5" t="s">
        <v>40</v>
      </c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S48" s="6" t="s">
        <v>65</v>
      </c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</row>
    <row r="49" spans="1:34" x14ac:dyDescent="0.25">
      <c r="A49" s="7" t="s">
        <v>2</v>
      </c>
      <c r="B49" s="237" t="s">
        <v>41</v>
      </c>
      <c r="C49" s="238">
        <v>0</v>
      </c>
      <c r="D49" s="238">
        <v>0</v>
      </c>
      <c r="E49" s="238">
        <v>0</v>
      </c>
      <c r="F49" s="238">
        <v>0</v>
      </c>
      <c r="G49" s="238">
        <v>0</v>
      </c>
      <c r="H49" s="238">
        <v>0</v>
      </c>
      <c r="I49" s="238">
        <v>0</v>
      </c>
      <c r="K49" s="237" t="s">
        <v>42</v>
      </c>
      <c r="L49" s="238">
        <v>0</v>
      </c>
      <c r="M49" s="238">
        <v>0</v>
      </c>
      <c r="N49" s="238">
        <v>0</v>
      </c>
      <c r="O49" s="238">
        <v>0</v>
      </c>
      <c r="P49" s="238">
        <v>0</v>
      </c>
      <c r="Q49" s="238">
        <v>0</v>
      </c>
      <c r="S49" s="237" t="s">
        <v>41</v>
      </c>
      <c r="T49" s="238">
        <v>0</v>
      </c>
      <c r="U49" s="238">
        <v>0</v>
      </c>
      <c r="V49" s="238">
        <v>0</v>
      </c>
      <c r="W49" s="238">
        <v>0</v>
      </c>
      <c r="X49" s="238">
        <v>0</v>
      </c>
      <c r="Y49" s="238">
        <v>0</v>
      </c>
      <c r="Z49" s="238">
        <v>0</v>
      </c>
      <c r="AB49" s="237" t="s">
        <v>42</v>
      </c>
      <c r="AC49" s="238">
        <v>0</v>
      </c>
      <c r="AD49" s="238">
        <v>0</v>
      </c>
      <c r="AE49" s="238">
        <v>0</v>
      </c>
      <c r="AF49" s="238">
        <v>0</v>
      </c>
      <c r="AG49" s="238">
        <v>0</v>
      </c>
      <c r="AH49" s="238">
        <v>0</v>
      </c>
    </row>
    <row r="50" spans="1:34" x14ac:dyDescent="0.25">
      <c r="A50" s="8"/>
      <c r="B50" s="2" t="s">
        <v>43</v>
      </c>
      <c r="C50" s="2" t="s">
        <v>44</v>
      </c>
      <c r="D50" s="2" t="s">
        <v>45</v>
      </c>
      <c r="E50" s="2" t="s">
        <v>46</v>
      </c>
      <c r="F50" s="3" t="s">
        <v>47</v>
      </c>
      <c r="G50" s="2" t="s">
        <v>48</v>
      </c>
      <c r="H50" s="2" t="s">
        <v>18</v>
      </c>
      <c r="I50" s="9" t="s">
        <v>19</v>
      </c>
      <c r="K50" s="2" t="s">
        <v>43</v>
      </c>
      <c r="L50" s="2" t="s">
        <v>44</v>
      </c>
      <c r="M50" s="2" t="s">
        <v>45</v>
      </c>
      <c r="N50" s="2" t="s">
        <v>46</v>
      </c>
      <c r="O50" s="3" t="s">
        <v>47</v>
      </c>
      <c r="P50" s="2" t="s">
        <v>48</v>
      </c>
      <c r="Q50" s="2" t="s">
        <v>18</v>
      </c>
      <c r="S50" s="2" t="s">
        <v>43</v>
      </c>
      <c r="T50" s="2" t="s">
        <v>44</v>
      </c>
      <c r="U50" s="2" t="s">
        <v>45</v>
      </c>
      <c r="V50" s="2" t="s">
        <v>46</v>
      </c>
      <c r="W50" s="3" t="s">
        <v>47</v>
      </c>
      <c r="X50" s="2" t="s">
        <v>48</v>
      </c>
      <c r="Y50" s="2" t="s">
        <v>18</v>
      </c>
      <c r="Z50" s="9" t="s">
        <v>19</v>
      </c>
      <c r="AB50" s="2" t="s">
        <v>43</v>
      </c>
      <c r="AC50" s="2" t="s">
        <v>44</v>
      </c>
      <c r="AD50" s="2" t="s">
        <v>45</v>
      </c>
      <c r="AE50" s="2" t="s">
        <v>46</v>
      </c>
      <c r="AF50" s="3" t="s">
        <v>47</v>
      </c>
      <c r="AG50" s="2" t="s">
        <v>48</v>
      </c>
      <c r="AH50" s="2" t="s">
        <v>18</v>
      </c>
    </row>
    <row r="51" spans="1:34" x14ac:dyDescent="0.25">
      <c r="A51" s="30" t="s">
        <v>49</v>
      </c>
      <c r="B51" s="4">
        <v>0</v>
      </c>
      <c r="C51" s="4">
        <v>0</v>
      </c>
      <c r="D51" s="4">
        <v>0</v>
      </c>
      <c r="E51" s="4">
        <v>0</v>
      </c>
      <c r="F51" s="4">
        <v>0</v>
      </c>
      <c r="G51" s="4"/>
      <c r="H51" s="4"/>
      <c r="I51" s="10">
        <f>SUM(B51:H51)</f>
        <v>0</v>
      </c>
      <c r="K51" s="4">
        <v>0</v>
      </c>
      <c r="L51" s="4">
        <v>0</v>
      </c>
      <c r="M51" s="4">
        <v>0</v>
      </c>
      <c r="N51" s="4">
        <v>0</v>
      </c>
      <c r="O51" s="4">
        <v>0</v>
      </c>
      <c r="P51" s="4"/>
      <c r="Q51" s="4"/>
      <c r="S51" s="33">
        <v>0</v>
      </c>
      <c r="T51" s="33">
        <v>0</v>
      </c>
      <c r="U51" s="33">
        <v>0</v>
      </c>
      <c r="V51" s="33">
        <v>0</v>
      </c>
      <c r="W51" s="33">
        <v>0</v>
      </c>
      <c r="X51" s="33"/>
      <c r="Y51" s="33"/>
      <c r="Z51" s="10">
        <f>SUM(S51:Y51)</f>
        <v>0</v>
      </c>
      <c r="AB51" s="4"/>
      <c r="AC51" s="4"/>
      <c r="AD51" s="4"/>
      <c r="AE51" s="4"/>
      <c r="AF51" s="4"/>
      <c r="AG51" s="4"/>
      <c r="AH51" s="4"/>
    </row>
    <row r="52" spans="1:34" x14ac:dyDescent="0.25">
      <c r="A52" s="8" t="s">
        <v>50</v>
      </c>
      <c r="B52" s="4">
        <v>0</v>
      </c>
      <c r="C52" s="4">
        <v>0</v>
      </c>
      <c r="D52" s="4">
        <v>0</v>
      </c>
      <c r="E52" s="4">
        <v>0</v>
      </c>
      <c r="F52" s="4">
        <v>0</v>
      </c>
      <c r="G52" s="4"/>
      <c r="H52" s="4"/>
      <c r="I52" s="10">
        <f t="shared" ref="I52:I68" si="4">SUM(B52:H52)</f>
        <v>0</v>
      </c>
      <c r="K52" s="4">
        <v>0</v>
      </c>
      <c r="L52" s="4">
        <v>0</v>
      </c>
      <c r="M52" s="4">
        <v>0</v>
      </c>
      <c r="N52" s="4">
        <v>0</v>
      </c>
      <c r="O52" s="4">
        <v>0</v>
      </c>
      <c r="P52" s="4"/>
      <c r="Q52" s="4"/>
      <c r="S52" s="4">
        <v>0</v>
      </c>
      <c r="T52" s="4">
        <v>0</v>
      </c>
      <c r="U52" s="4">
        <v>0</v>
      </c>
      <c r="V52" s="4">
        <v>0</v>
      </c>
      <c r="W52" s="4">
        <v>0</v>
      </c>
      <c r="X52" s="4"/>
      <c r="Y52" s="4"/>
      <c r="Z52" s="10">
        <f t="shared" ref="Z52:Z68" si="5">SUM(S52:Y52)</f>
        <v>0</v>
      </c>
      <c r="AB52" s="4"/>
      <c r="AC52" s="4"/>
      <c r="AD52" s="4"/>
      <c r="AE52" s="4"/>
      <c r="AF52" s="4"/>
      <c r="AG52" s="4"/>
      <c r="AH52" s="4"/>
    </row>
    <row r="53" spans="1:34" x14ac:dyDescent="0.25">
      <c r="A53" s="8" t="s">
        <v>51</v>
      </c>
      <c r="B53" s="4">
        <v>0</v>
      </c>
      <c r="C53" s="4">
        <v>0</v>
      </c>
      <c r="D53" s="4">
        <v>0</v>
      </c>
      <c r="E53" s="4">
        <v>0</v>
      </c>
      <c r="F53" s="4">
        <v>0</v>
      </c>
      <c r="G53" s="4"/>
      <c r="H53" s="4"/>
      <c r="I53" s="10">
        <f t="shared" si="4"/>
        <v>0</v>
      </c>
      <c r="K53" s="4">
        <v>0</v>
      </c>
      <c r="L53" s="4">
        <v>0</v>
      </c>
      <c r="M53" s="4">
        <v>0</v>
      </c>
      <c r="N53" s="4">
        <v>0</v>
      </c>
      <c r="O53" s="4">
        <v>0</v>
      </c>
      <c r="P53" s="4"/>
      <c r="Q53" s="4"/>
      <c r="S53" s="4">
        <v>0</v>
      </c>
      <c r="T53" s="4">
        <v>0</v>
      </c>
      <c r="U53" s="4">
        <v>0</v>
      </c>
      <c r="V53" s="4">
        <v>0</v>
      </c>
      <c r="W53" s="4">
        <v>0</v>
      </c>
      <c r="X53" s="4"/>
      <c r="Y53" s="4"/>
      <c r="Z53" s="10">
        <f t="shared" si="5"/>
        <v>0</v>
      </c>
      <c r="AB53" s="4"/>
      <c r="AC53" s="4"/>
      <c r="AD53" s="4"/>
      <c r="AE53" s="4"/>
      <c r="AF53" s="4"/>
      <c r="AG53" s="4"/>
      <c r="AH53" s="4"/>
    </row>
    <row r="54" spans="1:34" x14ac:dyDescent="0.25">
      <c r="A54" s="11" t="s">
        <v>52</v>
      </c>
      <c r="B54" s="4">
        <v>0</v>
      </c>
      <c r="C54" s="4">
        <v>1</v>
      </c>
      <c r="D54" s="4">
        <v>0</v>
      </c>
      <c r="E54" s="4">
        <v>0</v>
      </c>
      <c r="F54" s="4">
        <v>0</v>
      </c>
      <c r="G54" s="4"/>
      <c r="H54" s="4"/>
      <c r="I54" s="10">
        <f t="shared" si="4"/>
        <v>1</v>
      </c>
      <c r="K54" s="4">
        <v>0</v>
      </c>
      <c r="L54" s="4">
        <v>0.7563109566735492</v>
      </c>
      <c r="M54" s="4">
        <v>0</v>
      </c>
      <c r="N54" s="4">
        <v>0</v>
      </c>
      <c r="O54" s="4">
        <v>0</v>
      </c>
      <c r="P54" s="4"/>
      <c r="Q54" s="4"/>
      <c r="S54" s="4">
        <v>0</v>
      </c>
      <c r="T54" s="4">
        <v>1</v>
      </c>
      <c r="U54" s="4">
        <v>0</v>
      </c>
      <c r="V54" s="4">
        <v>0</v>
      </c>
      <c r="W54" s="4">
        <v>0</v>
      </c>
      <c r="X54" s="4"/>
      <c r="Y54" s="4"/>
      <c r="Z54" s="10">
        <f t="shared" si="5"/>
        <v>1</v>
      </c>
      <c r="AB54" s="4"/>
      <c r="AC54" s="4">
        <v>0.85</v>
      </c>
      <c r="AD54" s="4"/>
      <c r="AE54" s="4"/>
      <c r="AF54" s="4"/>
      <c r="AG54" s="4"/>
      <c r="AH54" s="4"/>
    </row>
    <row r="55" spans="1:34" x14ac:dyDescent="0.25">
      <c r="A55" s="12" t="s">
        <v>53</v>
      </c>
      <c r="B55" s="4">
        <v>0</v>
      </c>
      <c r="C55" s="4">
        <v>0</v>
      </c>
      <c r="D55" s="4">
        <v>0</v>
      </c>
      <c r="E55" s="4">
        <v>0</v>
      </c>
      <c r="F55" s="4">
        <v>0</v>
      </c>
      <c r="G55" s="4"/>
      <c r="H55" s="4"/>
      <c r="I55" s="10">
        <f t="shared" si="4"/>
        <v>0</v>
      </c>
      <c r="K55" s="4">
        <v>0</v>
      </c>
      <c r="L55" s="4">
        <v>0</v>
      </c>
      <c r="M55" s="4">
        <v>0</v>
      </c>
      <c r="N55" s="4">
        <v>0</v>
      </c>
      <c r="O55" s="4">
        <v>0</v>
      </c>
      <c r="P55" s="4"/>
      <c r="Q55" s="4"/>
      <c r="S55" s="4">
        <v>0</v>
      </c>
      <c r="T55" s="4">
        <v>0</v>
      </c>
      <c r="U55" s="4">
        <v>0</v>
      </c>
      <c r="V55" s="4">
        <v>0</v>
      </c>
      <c r="W55" s="4">
        <v>0</v>
      </c>
      <c r="X55" s="4"/>
      <c r="Y55" s="4"/>
      <c r="Z55" s="10">
        <f t="shared" si="5"/>
        <v>0</v>
      </c>
      <c r="AB55" s="4"/>
      <c r="AC55" s="4"/>
      <c r="AD55" s="4"/>
      <c r="AE55" s="4"/>
      <c r="AF55" s="4"/>
      <c r="AG55" s="4"/>
      <c r="AH55" s="4"/>
    </row>
    <row r="56" spans="1:34" x14ac:dyDescent="0.25">
      <c r="A56" s="8" t="s">
        <v>54</v>
      </c>
      <c r="B56" s="4">
        <v>0</v>
      </c>
      <c r="C56" s="4">
        <v>0</v>
      </c>
      <c r="D56" s="4">
        <v>0</v>
      </c>
      <c r="E56" s="4">
        <v>0</v>
      </c>
      <c r="F56" s="4">
        <v>0</v>
      </c>
      <c r="G56" s="4"/>
      <c r="H56" s="4"/>
      <c r="I56" s="10">
        <f t="shared" si="4"/>
        <v>0</v>
      </c>
      <c r="K56" s="4">
        <v>0</v>
      </c>
      <c r="L56" s="4">
        <v>0</v>
      </c>
      <c r="M56" s="4">
        <v>0</v>
      </c>
      <c r="N56" s="4">
        <v>0</v>
      </c>
      <c r="O56" s="4">
        <v>0</v>
      </c>
      <c r="P56" s="4"/>
      <c r="Q56" s="4"/>
      <c r="S56" s="4">
        <v>0</v>
      </c>
      <c r="T56" s="4">
        <v>0</v>
      </c>
      <c r="U56" s="4">
        <v>0</v>
      </c>
      <c r="V56" s="4">
        <v>0</v>
      </c>
      <c r="W56" s="4">
        <v>0</v>
      </c>
      <c r="X56" s="4"/>
      <c r="Y56" s="4"/>
      <c r="Z56" s="10">
        <f t="shared" si="5"/>
        <v>0</v>
      </c>
      <c r="AB56" s="4"/>
      <c r="AC56" s="4"/>
      <c r="AD56" s="4"/>
      <c r="AE56" s="4"/>
      <c r="AF56" s="4"/>
      <c r="AG56" s="4"/>
      <c r="AH56" s="4"/>
    </row>
    <row r="57" spans="1:34" x14ac:dyDescent="0.25">
      <c r="A57" s="8" t="s">
        <v>55</v>
      </c>
      <c r="B57" s="4">
        <v>0</v>
      </c>
      <c r="C57" s="4">
        <v>0</v>
      </c>
      <c r="D57" s="4">
        <v>0</v>
      </c>
      <c r="E57" s="4">
        <v>0</v>
      </c>
      <c r="F57" s="4">
        <v>0</v>
      </c>
      <c r="G57" s="4"/>
      <c r="H57" s="4"/>
      <c r="I57" s="10">
        <f t="shared" si="4"/>
        <v>0</v>
      </c>
      <c r="K57" s="4">
        <v>0</v>
      </c>
      <c r="L57" s="4">
        <v>0</v>
      </c>
      <c r="M57" s="4">
        <v>0</v>
      </c>
      <c r="N57" s="4">
        <v>0</v>
      </c>
      <c r="O57" s="4">
        <v>0</v>
      </c>
      <c r="P57" s="4"/>
      <c r="Q57" s="4"/>
      <c r="S57" s="4">
        <v>0</v>
      </c>
      <c r="T57" s="4">
        <v>0</v>
      </c>
      <c r="U57" s="4">
        <v>0</v>
      </c>
      <c r="V57" s="4">
        <v>0</v>
      </c>
      <c r="W57" s="4">
        <v>0</v>
      </c>
      <c r="X57" s="4"/>
      <c r="Y57" s="4"/>
      <c r="Z57" s="10">
        <f t="shared" si="5"/>
        <v>0</v>
      </c>
      <c r="AB57" s="4"/>
      <c r="AC57" s="4"/>
      <c r="AD57" s="4"/>
      <c r="AE57" s="4"/>
      <c r="AF57" s="4"/>
      <c r="AG57" s="4"/>
      <c r="AH57" s="4"/>
    </row>
    <row r="58" spans="1:34" x14ac:dyDescent="0.25">
      <c r="A58" s="8" t="s">
        <v>56</v>
      </c>
      <c r="B58" s="4">
        <v>0</v>
      </c>
      <c r="C58" s="4">
        <v>0</v>
      </c>
      <c r="D58" s="4">
        <v>0</v>
      </c>
      <c r="E58" s="4">
        <v>0</v>
      </c>
      <c r="F58" s="4">
        <v>0</v>
      </c>
      <c r="G58" s="4"/>
      <c r="H58" s="4"/>
      <c r="I58" s="10">
        <f t="shared" si="4"/>
        <v>0</v>
      </c>
      <c r="K58" s="4">
        <v>0</v>
      </c>
      <c r="L58" s="4">
        <v>0</v>
      </c>
      <c r="M58" s="4">
        <v>0</v>
      </c>
      <c r="N58" s="4">
        <v>0</v>
      </c>
      <c r="O58" s="4">
        <v>0</v>
      </c>
      <c r="P58" s="4"/>
      <c r="Q58" s="4"/>
      <c r="S58" s="4">
        <v>0</v>
      </c>
      <c r="T58" s="4">
        <v>0</v>
      </c>
      <c r="U58" s="4">
        <v>0</v>
      </c>
      <c r="V58" s="4">
        <v>0</v>
      </c>
      <c r="W58" s="4">
        <v>0</v>
      </c>
      <c r="X58" s="4"/>
      <c r="Y58" s="4"/>
      <c r="Z58" s="10">
        <f t="shared" si="5"/>
        <v>0</v>
      </c>
      <c r="AB58" s="4"/>
      <c r="AC58" s="4"/>
      <c r="AD58" s="4"/>
      <c r="AE58" s="4"/>
      <c r="AF58" s="4"/>
      <c r="AG58" s="4"/>
      <c r="AH58" s="4"/>
    </row>
    <row r="59" spans="1:34" x14ac:dyDescent="0.25">
      <c r="A59" s="8" t="s">
        <v>57</v>
      </c>
      <c r="B59" s="4">
        <v>0</v>
      </c>
      <c r="C59" s="4">
        <v>0</v>
      </c>
      <c r="D59" s="4">
        <v>0</v>
      </c>
      <c r="E59" s="4">
        <v>0</v>
      </c>
      <c r="F59" s="4">
        <v>0</v>
      </c>
      <c r="G59" s="4"/>
      <c r="H59" s="4"/>
      <c r="I59" s="10">
        <f t="shared" si="4"/>
        <v>0</v>
      </c>
      <c r="K59" s="4">
        <v>0</v>
      </c>
      <c r="L59" s="4">
        <v>0</v>
      </c>
      <c r="M59" s="4">
        <v>0</v>
      </c>
      <c r="N59" s="4">
        <v>0</v>
      </c>
      <c r="O59" s="4">
        <v>0</v>
      </c>
      <c r="P59" s="4"/>
      <c r="Q59" s="4"/>
      <c r="S59" s="4">
        <v>0</v>
      </c>
      <c r="T59" s="4">
        <v>0</v>
      </c>
      <c r="U59" s="4">
        <v>0</v>
      </c>
      <c r="V59" s="4">
        <v>0</v>
      </c>
      <c r="W59" s="4">
        <v>0</v>
      </c>
      <c r="X59" s="4"/>
      <c r="Y59" s="4"/>
      <c r="Z59" s="10">
        <f t="shared" si="5"/>
        <v>0</v>
      </c>
      <c r="AB59" s="4"/>
      <c r="AC59" s="4"/>
      <c r="AD59" s="4"/>
      <c r="AE59" s="4"/>
      <c r="AF59" s="4"/>
      <c r="AG59" s="4"/>
      <c r="AH59" s="4"/>
    </row>
    <row r="60" spans="1:34" x14ac:dyDescent="0.25">
      <c r="A60" s="8" t="s">
        <v>29</v>
      </c>
      <c r="B60" s="4">
        <v>0</v>
      </c>
      <c r="C60" s="4">
        <v>0</v>
      </c>
      <c r="D60" s="4">
        <v>0</v>
      </c>
      <c r="E60" s="4">
        <v>0</v>
      </c>
      <c r="F60" s="4">
        <v>0</v>
      </c>
      <c r="G60" s="4"/>
      <c r="H60" s="4"/>
      <c r="I60" s="10">
        <f t="shared" si="4"/>
        <v>0</v>
      </c>
      <c r="K60" s="4">
        <v>0</v>
      </c>
      <c r="L60" s="4">
        <v>0</v>
      </c>
      <c r="M60" s="4">
        <v>0</v>
      </c>
      <c r="N60" s="4">
        <v>0</v>
      </c>
      <c r="O60" s="4">
        <v>0</v>
      </c>
      <c r="P60" s="4"/>
      <c r="Q60" s="4"/>
      <c r="S60" s="4">
        <v>0</v>
      </c>
      <c r="T60" s="4">
        <v>0</v>
      </c>
      <c r="U60" s="4">
        <v>0</v>
      </c>
      <c r="V60" s="4">
        <v>0</v>
      </c>
      <c r="W60" s="4">
        <v>0</v>
      </c>
      <c r="X60" s="4"/>
      <c r="Y60" s="4"/>
      <c r="Z60" s="10">
        <f t="shared" si="5"/>
        <v>0</v>
      </c>
      <c r="AB60" s="4"/>
      <c r="AC60" s="4"/>
      <c r="AD60" s="4"/>
      <c r="AE60" s="4"/>
      <c r="AF60" s="4"/>
      <c r="AG60" s="4"/>
      <c r="AH60" s="4"/>
    </row>
    <row r="61" spans="1:34" x14ac:dyDescent="0.25">
      <c r="A61" s="8" t="s">
        <v>58</v>
      </c>
      <c r="B61" s="4">
        <v>0</v>
      </c>
      <c r="C61" s="4">
        <v>0</v>
      </c>
      <c r="D61" s="4">
        <v>0</v>
      </c>
      <c r="E61" s="4">
        <v>0</v>
      </c>
      <c r="F61" s="4">
        <v>0</v>
      </c>
      <c r="G61" s="4"/>
      <c r="H61" s="4"/>
      <c r="I61" s="10">
        <f t="shared" si="4"/>
        <v>0</v>
      </c>
      <c r="K61" s="4">
        <v>0</v>
      </c>
      <c r="L61" s="4">
        <v>0</v>
      </c>
      <c r="M61" s="4">
        <v>0</v>
      </c>
      <c r="N61" s="4">
        <v>0</v>
      </c>
      <c r="O61" s="4">
        <v>0</v>
      </c>
      <c r="P61" s="4"/>
      <c r="Q61" s="4"/>
      <c r="S61" s="4">
        <v>0</v>
      </c>
      <c r="T61" s="4">
        <v>0</v>
      </c>
      <c r="U61" s="4">
        <v>0</v>
      </c>
      <c r="V61" s="4">
        <v>0</v>
      </c>
      <c r="W61" s="4">
        <v>0</v>
      </c>
      <c r="X61" s="4"/>
      <c r="Y61" s="4"/>
      <c r="Z61" s="10">
        <f t="shared" si="5"/>
        <v>0</v>
      </c>
      <c r="AB61" s="4"/>
      <c r="AC61" s="4"/>
      <c r="AD61" s="4"/>
      <c r="AE61" s="4"/>
      <c r="AF61" s="4"/>
      <c r="AG61" s="4"/>
      <c r="AH61" s="4"/>
    </row>
    <row r="62" spans="1:34" x14ac:dyDescent="0.25">
      <c r="A62" s="8" t="s">
        <v>59</v>
      </c>
      <c r="B62" s="4">
        <v>0</v>
      </c>
      <c r="C62" s="4">
        <v>0</v>
      </c>
      <c r="D62" s="4">
        <v>0</v>
      </c>
      <c r="E62" s="4">
        <v>0</v>
      </c>
      <c r="F62" s="4">
        <v>0</v>
      </c>
      <c r="G62" s="4"/>
      <c r="H62" s="4"/>
      <c r="I62" s="10">
        <f t="shared" si="4"/>
        <v>0</v>
      </c>
      <c r="K62" s="4">
        <v>0</v>
      </c>
      <c r="L62" s="4">
        <v>0</v>
      </c>
      <c r="M62" s="4">
        <v>0</v>
      </c>
      <c r="N62" s="4">
        <v>0</v>
      </c>
      <c r="O62" s="4">
        <v>0</v>
      </c>
      <c r="P62" s="4"/>
      <c r="Q62" s="4"/>
      <c r="S62" s="4">
        <v>0</v>
      </c>
      <c r="T62" s="4">
        <v>0</v>
      </c>
      <c r="U62" s="4">
        <v>0</v>
      </c>
      <c r="V62" s="4">
        <v>0</v>
      </c>
      <c r="W62" s="4">
        <v>0</v>
      </c>
      <c r="X62" s="4"/>
      <c r="Y62" s="4"/>
      <c r="Z62" s="10">
        <f t="shared" si="5"/>
        <v>0</v>
      </c>
      <c r="AB62" s="4"/>
      <c r="AC62" s="4"/>
      <c r="AD62" s="4"/>
      <c r="AE62" s="4"/>
      <c r="AF62" s="4"/>
      <c r="AG62" s="4"/>
      <c r="AH62" s="4"/>
    </row>
    <row r="63" spans="1:34" x14ac:dyDescent="0.25">
      <c r="A63" s="8" t="s">
        <v>60</v>
      </c>
      <c r="B63" s="4">
        <v>0</v>
      </c>
      <c r="C63" s="4">
        <v>0</v>
      </c>
      <c r="D63" s="4">
        <v>0</v>
      </c>
      <c r="E63" s="4">
        <v>0</v>
      </c>
      <c r="F63" s="4">
        <v>0</v>
      </c>
      <c r="G63" s="4"/>
      <c r="H63" s="4"/>
      <c r="I63" s="10">
        <f t="shared" si="4"/>
        <v>0</v>
      </c>
      <c r="K63" s="4">
        <v>0</v>
      </c>
      <c r="L63" s="4">
        <v>0</v>
      </c>
      <c r="M63" s="4">
        <v>0</v>
      </c>
      <c r="N63" s="4">
        <v>0</v>
      </c>
      <c r="O63" s="4">
        <v>0</v>
      </c>
      <c r="P63" s="4"/>
      <c r="Q63" s="4"/>
      <c r="S63" s="4">
        <v>0</v>
      </c>
      <c r="T63" s="4">
        <v>0</v>
      </c>
      <c r="U63" s="4">
        <v>0</v>
      </c>
      <c r="V63" s="4">
        <v>0</v>
      </c>
      <c r="W63" s="4">
        <v>0</v>
      </c>
      <c r="X63" s="4"/>
      <c r="Y63" s="4"/>
      <c r="Z63" s="10">
        <f t="shared" si="5"/>
        <v>0</v>
      </c>
      <c r="AB63" s="4"/>
      <c r="AC63" s="4"/>
      <c r="AD63" s="4"/>
      <c r="AE63" s="4"/>
      <c r="AF63" s="4"/>
      <c r="AG63" s="4"/>
      <c r="AH63" s="4"/>
    </row>
    <row r="64" spans="1:34" x14ac:dyDescent="0.25">
      <c r="A64" s="8" t="s">
        <v>61</v>
      </c>
      <c r="B64" s="4">
        <v>0.90071074669526519</v>
      </c>
      <c r="C64" s="4">
        <v>0</v>
      </c>
      <c r="D64" s="4">
        <v>0</v>
      </c>
      <c r="E64" s="4">
        <v>0</v>
      </c>
      <c r="F64" s="4">
        <v>9.9289253304734815E-2</v>
      </c>
      <c r="G64" s="4"/>
      <c r="H64" s="4"/>
      <c r="I64" s="10">
        <f t="shared" si="4"/>
        <v>1</v>
      </c>
      <c r="K64" s="4">
        <v>0.82883533934296894</v>
      </c>
      <c r="L64" s="4">
        <v>0</v>
      </c>
      <c r="M64" s="4">
        <v>0</v>
      </c>
      <c r="N64" s="4">
        <v>0</v>
      </c>
      <c r="O64" s="4">
        <v>0.85</v>
      </c>
      <c r="P64" s="4"/>
      <c r="Q64" s="4"/>
      <c r="S64" s="4">
        <v>0.90065546264372887</v>
      </c>
      <c r="T64" s="4">
        <v>0</v>
      </c>
      <c r="U64" s="4">
        <v>0</v>
      </c>
      <c r="V64" s="4">
        <v>0</v>
      </c>
      <c r="W64" s="4">
        <v>9.9344537356271245E-2</v>
      </c>
      <c r="X64" s="4"/>
      <c r="Y64" s="4"/>
      <c r="Z64" s="10">
        <f t="shared" si="5"/>
        <v>1</v>
      </c>
      <c r="AB64" s="4">
        <v>0.96699999999999997</v>
      </c>
      <c r="AC64" s="4"/>
      <c r="AD64" s="4"/>
      <c r="AE64" s="4"/>
      <c r="AF64" s="4">
        <v>0.85</v>
      </c>
      <c r="AG64" s="4"/>
      <c r="AH64" s="4"/>
    </row>
    <row r="65" spans="1:34" x14ac:dyDescent="0.25">
      <c r="A65" s="8" t="s">
        <v>62</v>
      </c>
      <c r="B65" s="4">
        <v>0</v>
      </c>
      <c r="C65" s="4">
        <v>0</v>
      </c>
      <c r="D65" s="4">
        <v>0</v>
      </c>
      <c r="E65" s="4">
        <v>0</v>
      </c>
      <c r="F65" s="4">
        <v>0</v>
      </c>
      <c r="G65" s="4"/>
      <c r="H65" s="4"/>
      <c r="I65" s="10">
        <f t="shared" si="4"/>
        <v>0</v>
      </c>
      <c r="K65" s="4">
        <v>0</v>
      </c>
      <c r="L65" s="4">
        <v>0</v>
      </c>
      <c r="M65" s="4">
        <v>0</v>
      </c>
      <c r="N65" s="4">
        <v>0</v>
      </c>
      <c r="O65" s="4">
        <v>0</v>
      </c>
      <c r="P65" s="4"/>
      <c r="Q65" s="4"/>
      <c r="S65" s="4">
        <v>0</v>
      </c>
      <c r="T65" s="4">
        <v>0</v>
      </c>
      <c r="U65" s="4">
        <v>0</v>
      </c>
      <c r="V65" s="4">
        <v>0</v>
      </c>
      <c r="W65" s="4">
        <v>0</v>
      </c>
      <c r="X65" s="4"/>
      <c r="Y65" s="4"/>
      <c r="Z65" s="10">
        <f t="shared" si="5"/>
        <v>0</v>
      </c>
      <c r="AB65" s="4"/>
      <c r="AC65" s="4"/>
      <c r="AD65" s="4"/>
      <c r="AE65" s="4"/>
      <c r="AF65" s="4"/>
      <c r="AG65" s="4"/>
      <c r="AH65" s="4"/>
    </row>
    <row r="66" spans="1:34" x14ac:dyDescent="0.25">
      <c r="A66" s="8" t="s">
        <v>63</v>
      </c>
      <c r="B66" s="4">
        <v>0</v>
      </c>
      <c r="C66" s="4">
        <v>0</v>
      </c>
      <c r="D66" s="4">
        <v>0</v>
      </c>
      <c r="E66" s="4">
        <v>0</v>
      </c>
      <c r="F66" s="4">
        <v>0</v>
      </c>
      <c r="G66" s="4"/>
      <c r="H66" s="4"/>
      <c r="I66" s="10">
        <f t="shared" si="4"/>
        <v>0</v>
      </c>
      <c r="K66" s="4">
        <v>0</v>
      </c>
      <c r="L66" s="4">
        <v>0</v>
      </c>
      <c r="M66" s="4">
        <v>0</v>
      </c>
      <c r="N66" s="4">
        <v>0</v>
      </c>
      <c r="O66" s="4">
        <v>0</v>
      </c>
      <c r="P66" s="4"/>
      <c r="Q66" s="4"/>
      <c r="S66" s="4">
        <v>0</v>
      </c>
      <c r="T66" s="4">
        <v>0</v>
      </c>
      <c r="U66" s="4">
        <v>0</v>
      </c>
      <c r="V66" s="4">
        <v>0</v>
      </c>
      <c r="W66" s="4">
        <v>0</v>
      </c>
      <c r="X66" s="4"/>
      <c r="Y66" s="4"/>
      <c r="Z66" s="10">
        <f t="shared" si="5"/>
        <v>0</v>
      </c>
      <c r="AB66" s="4"/>
      <c r="AC66" s="4"/>
      <c r="AD66" s="4"/>
      <c r="AE66" s="4"/>
      <c r="AF66" s="4"/>
      <c r="AG66" s="4"/>
      <c r="AH66" s="4"/>
    </row>
    <row r="67" spans="1:34" x14ac:dyDescent="0.25">
      <c r="A67" s="8" t="s">
        <v>66</v>
      </c>
      <c r="B67" s="4">
        <v>0</v>
      </c>
      <c r="C67" s="4">
        <v>0</v>
      </c>
      <c r="D67" s="4">
        <v>0</v>
      </c>
      <c r="E67" s="4">
        <v>0</v>
      </c>
      <c r="F67" s="4">
        <v>0</v>
      </c>
      <c r="G67" s="4"/>
      <c r="H67" s="4"/>
      <c r="I67" s="10">
        <f t="shared" si="4"/>
        <v>0</v>
      </c>
      <c r="K67" s="4">
        <v>0</v>
      </c>
      <c r="L67" s="4">
        <v>0</v>
      </c>
      <c r="M67" s="4">
        <v>0</v>
      </c>
      <c r="N67" s="4">
        <v>0</v>
      </c>
      <c r="O67" s="4">
        <v>0</v>
      </c>
      <c r="P67" s="4"/>
      <c r="Q67" s="4"/>
      <c r="S67" s="4">
        <v>0</v>
      </c>
      <c r="T67" s="4">
        <v>0</v>
      </c>
      <c r="U67" s="4">
        <v>0</v>
      </c>
      <c r="V67" s="4">
        <v>0</v>
      </c>
      <c r="W67" s="4">
        <v>0</v>
      </c>
      <c r="X67" s="4"/>
      <c r="Y67" s="4"/>
      <c r="Z67" s="10">
        <f t="shared" si="5"/>
        <v>0</v>
      </c>
      <c r="AB67" s="4"/>
      <c r="AC67" s="4"/>
      <c r="AD67" s="4"/>
      <c r="AE67" s="4"/>
      <c r="AF67" s="4"/>
      <c r="AG67" s="4"/>
      <c r="AH67" s="4"/>
    </row>
    <row r="68" spans="1:34" x14ac:dyDescent="0.25">
      <c r="A68" s="8" t="s">
        <v>64</v>
      </c>
      <c r="B68" s="4">
        <v>0</v>
      </c>
      <c r="C68" s="4">
        <v>0</v>
      </c>
      <c r="D68" s="4">
        <v>0</v>
      </c>
      <c r="E68" s="4">
        <v>0</v>
      </c>
      <c r="F68" s="4">
        <v>0</v>
      </c>
      <c r="G68" s="4"/>
      <c r="H68" s="4"/>
      <c r="I68" s="10">
        <f t="shared" si="4"/>
        <v>0</v>
      </c>
      <c r="K68" s="4">
        <v>0</v>
      </c>
      <c r="L68" s="4">
        <v>0</v>
      </c>
      <c r="M68" s="4">
        <v>0</v>
      </c>
      <c r="N68" s="4">
        <v>0</v>
      </c>
      <c r="O68" s="4">
        <v>0</v>
      </c>
      <c r="P68" s="4"/>
      <c r="Q68" s="4"/>
      <c r="S68" s="4">
        <v>0</v>
      </c>
      <c r="T68" s="4">
        <v>0</v>
      </c>
      <c r="U68" s="4">
        <v>0</v>
      </c>
      <c r="V68" s="4">
        <v>0</v>
      </c>
      <c r="W68" s="4">
        <v>0</v>
      </c>
      <c r="X68" s="4"/>
      <c r="Y68" s="4"/>
      <c r="Z68" s="10">
        <f t="shared" si="5"/>
        <v>0</v>
      </c>
      <c r="AB68" s="4"/>
      <c r="AC68" s="4"/>
      <c r="AD68" s="4"/>
      <c r="AE68" s="4"/>
      <c r="AF68" s="4"/>
      <c r="AG68" s="4"/>
      <c r="AH68" s="4"/>
    </row>
    <row r="70" spans="1:34" x14ac:dyDescent="0.25">
      <c r="A70" s="1" t="s">
        <v>88</v>
      </c>
    </row>
    <row r="71" spans="1:34" x14ac:dyDescent="0.25">
      <c r="A71" s="5" t="s">
        <v>40</v>
      </c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S71" s="6" t="s">
        <v>65</v>
      </c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</row>
    <row r="72" spans="1:34" x14ac:dyDescent="0.25">
      <c r="A72" s="7" t="s">
        <v>2</v>
      </c>
      <c r="B72" s="237" t="s">
        <v>41</v>
      </c>
      <c r="C72" s="238">
        <v>0</v>
      </c>
      <c r="D72" s="238">
        <v>0</v>
      </c>
      <c r="E72" s="238">
        <v>0</v>
      </c>
      <c r="F72" s="238">
        <v>0</v>
      </c>
      <c r="G72" s="238">
        <v>0</v>
      </c>
      <c r="H72" s="238">
        <v>0</v>
      </c>
      <c r="I72" s="238">
        <v>0</v>
      </c>
      <c r="K72" s="237" t="s">
        <v>42</v>
      </c>
      <c r="L72" s="238">
        <v>0</v>
      </c>
      <c r="M72" s="238">
        <v>0</v>
      </c>
      <c r="N72" s="238">
        <v>0</v>
      </c>
      <c r="O72" s="238">
        <v>0</v>
      </c>
      <c r="P72" s="238">
        <v>0</v>
      </c>
      <c r="Q72" s="238">
        <v>0</v>
      </c>
      <c r="S72" s="237" t="s">
        <v>41</v>
      </c>
      <c r="T72" s="238">
        <v>0</v>
      </c>
      <c r="U72" s="238">
        <v>0</v>
      </c>
      <c r="V72" s="238">
        <v>0</v>
      </c>
      <c r="W72" s="238">
        <v>0</v>
      </c>
      <c r="X72" s="238">
        <v>0</v>
      </c>
      <c r="Y72" s="238">
        <v>0</v>
      </c>
      <c r="Z72" s="238">
        <v>0</v>
      </c>
      <c r="AB72" s="237" t="s">
        <v>42</v>
      </c>
      <c r="AC72" s="238">
        <v>0</v>
      </c>
      <c r="AD72" s="238">
        <v>0</v>
      </c>
      <c r="AE72" s="238">
        <v>0</v>
      </c>
      <c r="AF72" s="238">
        <v>0</v>
      </c>
      <c r="AG72" s="238">
        <v>0</v>
      </c>
      <c r="AH72" s="238">
        <v>0</v>
      </c>
    </row>
    <row r="73" spans="1:34" ht="15.75" thickBot="1" x14ac:dyDescent="0.3">
      <c r="A73" s="8"/>
      <c r="B73" s="2" t="s">
        <v>43</v>
      </c>
      <c r="C73" s="2" t="s">
        <v>44</v>
      </c>
      <c r="D73" s="2" t="s">
        <v>45</v>
      </c>
      <c r="E73" s="2" t="s">
        <v>46</v>
      </c>
      <c r="F73" s="3" t="s">
        <v>47</v>
      </c>
      <c r="G73" s="2" t="s">
        <v>48</v>
      </c>
      <c r="H73" s="2" t="s">
        <v>18</v>
      </c>
      <c r="I73" s="9" t="s">
        <v>19</v>
      </c>
      <c r="K73" s="2" t="s">
        <v>43</v>
      </c>
      <c r="L73" s="2" t="s">
        <v>44</v>
      </c>
      <c r="M73" s="2" t="s">
        <v>45</v>
      </c>
      <c r="N73" s="2" t="s">
        <v>46</v>
      </c>
      <c r="O73" s="3" t="s">
        <v>47</v>
      </c>
      <c r="P73" s="2" t="s">
        <v>48</v>
      </c>
      <c r="Q73" s="2" t="s">
        <v>18</v>
      </c>
      <c r="S73" s="2" t="s">
        <v>43</v>
      </c>
      <c r="T73" s="2" t="s">
        <v>44</v>
      </c>
      <c r="U73" s="2" t="s">
        <v>45</v>
      </c>
      <c r="V73" s="2" t="s">
        <v>46</v>
      </c>
      <c r="W73" s="3" t="s">
        <v>47</v>
      </c>
      <c r="X73" s="2" t="s">
        <v>48</v>
      </c>
      <c r="Y73" s="2" t="s">
        <v>18</v>
      </c>
      <c r="Z73" s="9" t="s">
        <v>19</v>
      </c>
      <c r="AB73" s="2" t="s">
        <v>43</v>
      </c>
      <c r="AC73" s="2" t="s">
        <v>44</v>
      </c>
      <c r="AD73" s="2" t="s">
        <v>45</v>
      </c>
      <c r="AE73" s="2" t="s">
        <v>46</v>
      </c>
      <c r="AF73" s="3" t="s">
        <v>47</v>
      </c>
      <c r="AG73" s="2" t="s">
        <v>48</v>
      </c>
      <c r="AH73" s="2" t="s">
        <v>18</v>
      </c>
    </row>
    <row r="74" spans="1:34" ht="15.75" thickBot="1" x14ac:dyDescent="0.3">
      <c r="A74" s="8" t="s">
        <v>49</v>
      </c>
      <c r="B74" s="31"/>
      <c r="C74" s="15">
        <v>1</v>
      </c>
      <c r="D74" s="17"/>
      <c r="E74" s="17"/>
      <c r="F74" s="18"/>
      <c r="G74" s="4"/>
      <c r="H74" s="4"/>
      <c r="I74" s="10">
        <f>SUM(B74:H74)</f>
        <v>1</v>
      </c>
      <c r="K74" s="14"/>
      <c r="L74" s="15">
        <v>0.85097505668934237</v>
      </c>
      <c r="M74" s="29"/>
      <c r="N74" s="17"/>
      <c r="O74" s="17"/>
      <c r="P74" s="4"/>
      <c r="Q74" s="4"/>
      <c r="S74" s="35"/>
      <c r="T74" s="32">
        <v>1</v>
      </c>
      <c r="U74" s="36"/>
      <c r="V74" s="36"/>
      <c r="W74" s="36"/>
      <c r="X74" s="4"/>
      <c r="Y74" s="4"/>
      <c r="Z74" s="10">
        <f>SUM(S74:Y74)</f>
        <v>1</v>
      </c>
      <c r="AB74" s="31"/>
      <c r="AC74" s="34">
        <v>0.92</v>
      </c>
      <c r="AD74" s="18"/>
      <c r="AE74" s="18"/>
      <c r="AF74" s="18"/>
      <c r="AG74" s="4"/>
      <c r="AH74" s="4"/>
    </row>
    <row r="75" spans="1:34" x14ac:dyDescent="0.25">
      <c r="A75" s="8" t="s">
        <v>50</v>
      </c>
      <c r="B75" s="4"/>
      <c r="C75" s="4"/>
      <c r="D75" s="4"/>
      <c r="E75" s="4"/>
      <c r="F75" s="4"/>
      <c r="G75" s="4"/>
      <c r="H75" s="4"/>
      <c r="I75" s="10">
        <f t="shared" ref="I75:I91" si="6">SUM(B75:H75)</f>
        <v>0</v>
      </c>
      <c r="K75" s="4"/>
      <c r="L75" s="4"/>
      <c r="M75" s="4"/>
      <c r="N75" s="4"/>
      <c r="O75" s="4"/>
      <c r="P75" s="4"/>
      <c r="Q75" s="4"/>
      <c r="S75" s="4"/>
      <c r="T75" s="4"/>
      <c r="U75" s="4"/>
      <c r="V75" s="4"/>
      <c r="W75" s="4"/>
      <c r="X75" s="4"/>
      <c r="Y75" s="4"/>
      <c r="Z75" s="10">
        <f t="shared" ref="Z75:Z91" si="7">SUM(S75:Y75)</f>
        <v>0</v>
      </c>
      <c r="AB75" s="4"/>
      <c r="AC75" s="4"/>
      <c r="AD75" s="4"/>
      <c r="AE75" s="4"/>
      <c r="AF75" s="4"/>
      <c r="AG75" s="4"/>
      <c r="AH75" s="4"/>
    </row>
    <row r="76" spans="1:34" ht="15.75" thickBot="1" x14ac:dyDescent="0.3">
      <c r="A76" s="8" t="s">
        <v>51</v>
      </c>
      <c r="B76" s="4"/>
      <c r="C76" s="4"/>
      <c r="D76" s="4"/>
      <c r="E76" s="4"/>
      <c r="F76" s="4"/>
      <c r="G76" s="4"/>
      <c r="H76" s="4"/>
      <c r="I76" s="10">
        <f t="shared" si="6"/>
        <v>0</v>
      </c>
      <c r="K76" s="4"/>
      <c r="L76" s="4"/>
      <c r="M76" s="4"/>
      <c r="N76" s="4"/>
      <c r="O76" s="4"/>
      <c r="P76" s="4"/>
      <c r="Q76" s="4"/>
      <c r="S76" s="4"/>
      <c r="T76" s="4"/>
      <c r="U76" s="4"/>
      <c r="V76" s="4"/>
      <c r="W76" s="4"/>
      <c r="X76" s="4"/>
      <c r="Y76" s="4"/>
      <c r="Z76" s="10">
        <f t="shared" si="7"/>
        <v>0</v>
      </c>
      <c r="AB76" s="4"/>
      <c r="AC76" s="4"/>
      <c r="AD76" s="4"/>
      <c r="AE76" s="4"/>
      <c r="AF76" s="4"/>
      <c r="AG76" s="4"/>
      <c r="AH76" s="4"/>
    </row>
    <row r="77" spans="1:34" ht="15.75" thickBot="1" x14ac:dyDescent="0.3">
      <c r="A77" s="11" t="s">
        <v>52</v>
      </c>
      <c r="B77" s="14"/>
      <c r="C77" s="15">
        <v>1</v>
      </c>
      <c r="D77" s="17"/>
      <c r="E77" s="17"/>
      <c r="F77" s="17"/>
      <c r="G77" s="4"/>
      <c r="H77" s="4"/>
      <c r="I77" s="10">
        <f t="shared" si="6"/>
        <v>1</v>
      </c>
      <c r="K77" s="14"/>
      <c r="L77" s="15">
        <v>0.70375265132974385</v>
      </c>
      <c r="M77" s="29"/>
      <c r="N77" s="17"/>
      <c r="O77" s="17"/>
      <c r="P77" s="4"/>
      <c r="Q77" s="4"/>
      <c r="S77" s="35"/>
      <c r="T77" s="32">
        <v>1</v>
      </c>
      <c r="U77" s="36"/>
      <c r="V77" s="36"/>
      <c r="W77" s="36"/>
      <c r="X77" s="4"/>
      <c r="Y77" s="4"/>
      <c r="Z77" s="10">
        <f t="shared" si="7"/>
        <v>1</v>
      </c>
      <c r="AB77" s="31"/>
      <c r="AC77" s="34">
        <v>0.85</v>
      </c>
      <c r="AD77" s="18"/>
      <c r="AE77" s="18"/>
      <c r="AF77" s="18"/>
      <c r="AG77" s="4"/>
      <c r="AH77" s="4"/>
    </row>
    <row r="78" spans="1:34" x14ac:dyDescent="0.25">
      <c r="A78" s="12" t="s">
        <v>53</v>
      </c>
      <c r="B78" s="4"/>
      <c r="C78" s="4"/>
      <c r="D78" s="4"/>
      <c r="E78" s="4"/>
      <c r="F78" s="4"/>
      <c r="G78" s="4"/>
      <c r="H78" s="4"/>
      <c r="I78" s="10">
        <f t="shared" si="6"/>
        <v>0</v>
      </c>
      <c r="K78" s="4"/>
      <c r="L78" s="4"/>
      <c r="M78" s="4"/>
      <c r="N78" s="4"/>
      <c r="O78" s="4"/>
      <c r="P78" s="4"/>
      <c r="Q78" s="4"/>
      <c r="S78" s="4"/>
      <c r="T78" s="4"/>
      <c r="U78" s="4"/>
      <c r="V78" s="4"/>
      <c r="W78" s="4"/>
      <c r="X78" s="4"/>
      <c r="Y78" s="4"/>
      <c r="Z78" s="10">
        <f t="shared" si="7"/>
        <v>0</v>
      </c>
      <c r="AB78" s="4"/>
      <c r="AC78" s="4"/>
      <c r="AD78" s="4"/>
      <c r="AE78" s="4"/>
      <c r="AF78" s="4"/>
      <c r="AG78" s="4"/>
      <c r="AH78" s="4"/>
    </row>
    <row r="79" spans="1:34" x14ac:dyDescent="0.25">
      <c r="A79" s="8" t="s">
        <v>54</v>
      </c>
      <c r="B79" s="4"/>
      <c r="C79" s="4"/>
      <c r="D79" s="4"/>
      <c r="E79" s="4"/>
      <c r="F79" s="4"/>
      <c r="G79" s="4"/>
      <c r="H79" s="4"/>
      <c r="I79" s="10">
        <f t="shared" si="6"/>
        <v>0</v>
      </c>
      <c r="K79" s="4"/>
      <c r="L79" s="4"/>
      <c r="M79" s="4"/>
      <c r="N79" s="4"/>
      <c r="O79" s="4"/>
      <c r="P79" s="4"/>
      <c r="Q79" s="4"/>
      <c r="S79" s="4"/>
      <c r="T79" s="4"/>
      <c r="U79" s="4"/>
      <c r="V79" s="4"/>
      <c r="W79" s="4"/>
      <c r="X79" s="4"/>
      <c r="Y79" s="4"/>
      <c r="Z79" s="10">
        <f t="shared" si="7"/>
        <v>0</v>
      </c>
      <c r="AB79" s="4"/>
      <c r="AC79" s="4"/>
      <c r="AD79" s="4"/>
      <c r="AE79" s="4"/>
      <c r="AF79" s="4"/>
      <c r="AG79" s="4"/>
      <c r="AH79" s="4"/>
    </row>
    <row r="80" spans="1:34" x14ac:dyDescent="0.25">
      <c r="A80" s="8" t="s">
        <v>55</v>
      </c>
      <c r="B80" s="4"/>
      <c r="C80" s="4"/>
      <c r="D80" s="4"/>
      <c r="E80" s="4"/>
      <c r="F80" s="4"/>
      <c r="G80" s="4"/>
      <c r="H80" s="4"/>
      <c r="I80" s="10">
        <f t="shared" si="6"/>
        <v>0</v>
      </c>
      <c r="K80" s="4"/>
      <c r="L80" s="4"/>
      <c r="M80" s="4"/>
      <c r="N80" s="4"/>
      <c r="O80" s="4"/>
      <c r="P80" s="4"/>
      <c r="Q80" s="4"/>
      <c r="S80" s="4"/>
      <c r="T80" s="4"/>
      <c r="U80" s="4"/>
      <c r="V80" s="4"/>
      <c r="W80" s="4"/>
      <c r="X80" s="4"/>
      <c r="Y80" s="4"/>
      <c r="Z80" s="10">
        <f t="shared" si="7"/>
        <v>0</v>
      </c>
      <c r="AB80" s="4"/>
      <c r="AC80" s="4"/>
      <c r="AD80" s="4"/>
      <c r="AE80" s="4"/>
      <c r="AF80" s="4"/>
      <c r="AG80" s="4"/>
      <c r="AH80" s="4"/>
    </row>
    <row r="81" spans="1:34" x14ac:dyDescent="0.25">
      <c r="A81" s="8" t="s">
        <v>56</v>
      </c>
      <c r="B81" s="4"/>
      <c r="C81" s="4"/>
      <c r="D81" s="4"/>
      <c r="E81" s="4"/>
      <c r="F81" s="4"/>
      <c r="G81" s="4"/>
      <c r="H81" s="4"/>
      <c r="I81" s="10">
        <f t="shared" si="6"/>
        <v>0</v>
      </c>
      <c r="K81" s="4"/>
      <c r="L81" s="4"/>
      <c r="M81" s="4"/>
      <c r="N81" s="4"/>
      <c r="O81" s="4"/>
      <c r="P81" s="4"/>
      <c r="Q81" s="4"/>
      <c r="S81" s="4"/>
      <c r="T81" s="4"/>
      <c r="U81" s="4"/>
      <c r="V81" s="4"/>
      <c r="W81" s="4"/>
      <c r="X81" s="4"/>
      <c r="Y81" s="4"/>
      <c r="Z81" s="10">
        <f t="shared" si="7"/>
        <v>0</v>
      </c>
      <c r="AB81" s="4"/>
      <c r="AC81" s="4"/>
      <c r="AD81" s="4"/>
      <c r="AE81" s="4"/>
      <c r="AF81" s="4"/>
      <c r="AG81" s="4"/>
      <c r="AH81" s="4"/>
    </row>
    <row r="82" spans="1:34" x14ac:dyDescent="0.25">
      <c r="A82" s="8" t="s">
        <v>57</v>
      </c>
      <c r="B82" s="4"/>
      <c r="C82" s="4"/>
      <c r="D82" s="4"/>
      <c r="E82" s="4"/>
      <c r="F82" s="4"/>
      <c r="G82" s="4"/>
      <c r="H82" s="4"/>
      <c r="I82" s="10">
        <f t="shared" si="6"/>
        <v>0</v>
      </c>
      <c r="K82" s="4"/>
      <c r="L82" s="4"/>
      <c r="M82" s="4"/>
      <c r="N82" s="4"/>
      <c r="O82" s="4"/>
      <c r="P82" s="4"/>
      <c r="Q82" s="4"/>
      <c r="S82" s="4"/>
      <c r="T82" s="4"/>
      <c r="U82" s="4"/>
      <c r="V82" s="4"/>
      <c r="W82" s="4"/>
      <c r="X82" s="4"/>
      <c r="Y82" s="4"/>
      <c r="Z82" s="10">
        <f t="shared" si="7"/>
        <v>0</v>
      </c>
      <c r="AB82" s="4"/>
      <c r="AC82" s="4"/>
      <c r="AD82" s="4"/>
      <c r="AE82" s="4"/>
      <c r="AF82" s="4"/>
      <c r="AG82" s="4"/>
      <c r="AH82" s="4"/>
    </row>
    <row r="83" spans="1:34" x14ac:dyDescent="0.25">
      <c r="A83" s="8" t="s">
        <v>29</v>
      </c>
      <c r="B83" s="4"/>
      <c r="C83" s="4"/>
      <c r="D83" s="4"/>
      <c r="E83" s="4"/>
      <c r="F83" s="4"/>
      <c r="G83" s="4"/>
      <c r="H83" s="4"/>
      <c r="I83" s="10">
        <f t="shared" si="6"/>
        <v>0</v>
      </c>
      <c r="K83" s="4"/>
      <c r="L83" s="4"/>
      <c r="M83" s="4"/>
      <c r="N83" s="4"/>
      <c r="O83" s="4"/>
      <c r="P83" s="4"/>
      <c r="Q83" s="4"/>
      <c r="S83" s="4"/>
      <c r="T83" s="4"/>
      <c r="U83" s="4"/>
      <c r="V83" s="4"/>
      <c r="W83" s="4"/>
      <c r="X83" s="4"/>
      <c r="Y83" s="4"/>
      <c r="Z83" s="10">
        <f t="shared" si="7"/>
        <v>0</v>
      </c>
      <c r="AB83" s="4"/>
      <c r="AC83" s="4"/>
      <c r="AD83" s="4"/>
      <c r="AE83" s="4"/>
      <c r="AF83" s="4"/>
      <c r="AG83" s="4"/>
      <c r="AH83" s="4"/>
    </row>
    <row r="84" spans="1:34" x14ac:dyDescent="0.25">
      <c r="A84" s="8" t="s">
        <v>58</v>
      </c>
      <c r="B84" s="4"/>
      <c r="C84" s="4"/>
      <c r="D84" s="4"/>
      <c r="E84" s="4"/>
      <c r="F84" s="4"/>
      <c r="G84" s="4"/>
      <c r="H84" s="4"/>
      <c r="I84" s="10">
        <f t="shared" si="6"/>
        <v>0</v>
      </c>
      <c r="K84" s="4"/>
      <c r="L84" s="4"/>
      <c r="M84" s="4"/>
      <c r="N84" s="4"/>
      <c r="O84" s="4"/>
      <c r="P84" s="4"/>
      <c r="Q84" s="4"/>
      <c r="S84" s="4"/>
      <c r="T84" s="4"/>
      <c r="U84" s="4"/>
      <c r="V84" s="4"/>
      <c r="W84" s="4"/>
      <c r="X84" s="4"/>
      <c r="Y84" s="4"/>
      <c r="Z84" s="10">
        <f t="shared" si="7"/>
        <v>0</v>
      </c>
      <c r="AB84" s="4"/>
      <c r="AC84" s="4"/>
      <c r="AD84" s="4"/>
      <c r="AE84" s="4"/>
      <c r="AF84" s="4"/>
      <c r="AG84" s="4"/>
      <c r="AH84" s="4"/>
    </row>
    <row r="85" spans="1:34" x14ac:dyDescent="0.25">
      <c r="A85" s="8" t="s">
        <v>59</v>
      </c>
      <c r="B85" s="4"/>
      <c r="C85" s="4"/>
      <c r="D85" s="4"/>
      <c r="E85" s="4"/>
      <c r="F85" s="4"/>
      <c r="G85" s="4"/>
      <c r="H85" s="4"/>
      <c r="I85" s="10">
        <f t="shared" si="6"/>
        <v>0</v>
      </c>
      <c r="K85" s="4"/>
      <c r="L85" s="4"/>
      <c r="M85" s="4"/>
      <c r="N85" s="4"/>
      <c r="O85" s="4"/>
      <c r="P85" s="4"/>
      <c r="Q85" s="4"/>
      <c r="S85" s="4"/>
      <c r="T85" s="4"/>
      <c r="U85" s="4"/>
      <c r="V85" s="4"/>
      <c r="W85" s="4"/>
      <c r="X85" s="4"/>
      <c r="Y85" s="4"/>
      <c r="Z85" s="10">
        <f t="shared" si="7"/>
        <v>0</v>
      </c>
      <c r="AB85" s="4"/>
      <c r="AC85" s="4"/>
      <c r="AD85" s="4"/>
      <c r="AE85" s="4"/>
      <c r="AF85" s="4"/>
      <c r="AG85" s="4"/>
      <c r="AH85" s="4"/>
    </row>
    <row r="86" spans="1:34" ht="15.75" thickBot="1" x14ac:dyDescent="0.3">
      <c r="A86" s="8" t="s">
        <v>60</v>
      </c>
      <c r="B86" s="4"/>
      <c r="C86" s="4"/>
      <c r="D86" s="4"/>
      <c r="E86" s="4"/>
      <c r="F86" s="4"/>
      <c r="G86" s="4"/>
      <c r="H86" s="4"/>
      <c r="I86" s="10">
        <f t="shared" si="6"/>
        <v>0</v>
      </c>
      <c r="K86" s="4"/>
      <c r="L86" s="4"/>
      <c r="M86" s="4"/>
      <c r="N86" s="4"/>
      <c r="O86" s="4"/>
      <c r="P86" s="4"/>
      <c r="Q86" s="4"/>
      <c r="S86" s="4"/>
      <c r="T86" s="4"/>
      <c r="U86" s="4"/>
      <c r="V86" s="4"/>
      <c r="W86" s="4"/>
      <c r="X86" s="4"/>
      <c r="Y86" s="4"/>
      <c r="Z86" s="10">
        <f t="shared" si="7"/>
        <v>0</v>
      </c>
      <c r="AB86" s="4"/>
      <c r="AC86" s="4"/>
      <c r="AD86" s="4"/>
      <c r="AE86" s="4"/>
      <c r="AF86" s="4"/>
      <c r="AG86" s="4"/>
      <c r="AH86" s="4"/>
    </row>
    <row r="87" spans="1:34" ht="15.75" thickBot="1" x14ac:dyDescent="0.3">
      <c r="A87" s="8" t="s">
        <v>61</v>
      </c>
      <c r="B87" s="19">
        <v>0.52139488139223289</v>
      </c>
      <c r="C87" s="17"/>
      <c r="D87" s="17"/>
      <c r="E87" s="15">
        <v>0.39527321767104201</v>
      </c>
      <c r="F87" s="15">
        <v>8.3331900936725004E-2</v>
      </c>
      <c r="G87" s="4"/>
      <c r="H87" s="4"/>
      <c r="I87" s="10">
        <f>SUM(B87:H87)</f>
        <v>1</v>
      </c>
      <c r="K87" s="19">
        <v>0.82440448536907374</v>
      </c>
      <c r="L87" s="17"/>
      <c r="M87" s="17"/>
      <c r="N87" s="19">
        <v>0.72990691689366471</v>
      </c>
      <c r="O87" s="19">
        <v>0.64992730493490869</v>
      </c>
      <c r="P87" s="4"/>
      <c r="Q87" s="4"/>
      <c r="S87" s="32">
        <v>0.52302861549886803</v>
      </c>
      <c r="T87" s="36"/>
      <c r="U87" s="36"/>
      <c r="V87" s="32">
        <v>0.39204373971211753</v>
      </c>
      <c r="W87" s="32">
        <v>8.4927644789014448E-2</v>
      </c>
      <c r="X87" s="4"/>
      <c r="Y87" s="4"/>
      <c r="Z87" s="10">
        <f t="shared" si="7"/>
        <v>1</v>
      </c>
      <c r="AB87" s="34">
        <v>0.96699999999999997</v>
      </c>
      <c r="AC87" s="18"/>
      <c r="AD87" s="18"/>
      <c r="AE87" s="34">
        <v>0.92</v>
      </c>
      <c r="AF87" s="34">
        <v>0.85</v>
      </c>
      <c r="AG87" s="4"/>
      <c r="AH87" s="4"/>
    </row>
    <row r="88" spans="1:34" x14ac:dyDescent="0.25">
      <c r="A88" s="8" t="s">
        <v>62</v>
      </c>
      <c r="B88" s="4"/>
      <c r="C88" s="4"/>
      <c r="D88" s="4"/>
      <c r="E88" s="4"/>
      <c r="F88" s="4"/>
      <c r="G88" s="4"/>
      <c r="H88" s="4"/>
      <c r="I88" s="10">
        <f t="shared" si="6"/>
        <v>0</v>
      </c>
      <c r="K88" s="4"/>
      <c r="L88" s="4"/>
      <c r="M88" s="4"/>
      <c r="N88" s="4"/>
      <c r="O88" s="4"/>
      <c r="P88" s="4"/>
      <c r="Q88" s="4"/>
      <c r="S88" s="4"/>
      <c r="T88" s="4"/>
      <c r="U88" s="4"/>
      <c r="V88" s="4"/>
      <c r="W88" s="4"/>
      <c r="X88" s="4"/>
      <c r="Y88" s="4"/>
      <c r="Z88" s="10">
        <f t="shared" si="7"/>
        <v>0</v>
      </c>
      <c r="AB88" s="4"/>
      <c r="AC88" s="4"/>
      <c r="AD88" s="4"/>
      <c r="AE88" s="4"/>
      <c r="AF88" s="4"/>
      <c r="AG88" s="4"/>
      <c r="AH88" s="4"/>
    </row>
    <row r="89" spans="1:34" x14ac:dyDescent="0.25">
      <c r="A89" s="8" t="s">
        <v>63</v>
      </c>
      <c r="B89" s="4"/>
      <c r="C89" s="4"/>
      <c r="D89" s="4"/>
      <c r="E89" s="4"/>
      <c r="F89" s="4"/>
      <c r="G89" s="4"/>
      <c r="H89" s="4"/>
      <c r="I89" s="10">
        <f t="shared" si="6"/>
        <v>0</v>
      </c>
      <c r="K89" s="4"/>
      <c r="L89" s="4"/>
      <c r="M89" s="4"/>
      <c r="N89" s="4"/>
      <c r="O89" s="4"/>
      <c r="P89" s="4"/>
      <c r="Q89" s="4"/>
      <c r="S89" s="4"/>
      <c r="T89" s="4"/>
      <c r="U89" s="4"/>
      <c r="V89" s="4"/>
      <c r="W89" s="4"/>
      <c r="X89" s="4"/>
      <c r="Y89" s="4"/>
      <c r="Z89" s="10">
        <f t="shared" si="7"/>
        <v>0</v>
      </c>
      <c r="AB89" s="4"/>
      <c r="AC89" s="4"/>
      <c r="AD89" s="4"/>
      <c r="AE89" s="4"/>
      <c r="AF89" s="4"/>
      <c r="AG89" s="4"/>
      <c r="AH89" s="4"/>
    </row>
    <row r="90" spans="1:34" x14ac:dyDescent="0.25">
      <c r="A90" s="8" t="s">
        <v>66</v>
      </c>
      <c r="B90" s="4"/>
      <c r="C90" s="4"/>
      <c r="D90" s="4"/>
      <c r="E90" s="4"/>
      <c r="F90" s="4"/>
      <c r="G90" s="4"/>
      <c r="H90" s="4"/>
      <c r="I90" s="10">
        <f t="shared" si="6"/>
        <v>0</v>
      </c>
      <c r="K90" s="4"/>
      <c r="L90" s="4"/>
      <c r="M90" s="4"/>
      <c r="N90" s="4"/>
      <c r="O90" s="4"/>
      <c r="P90" s="4"/>
      <c r="Q90" s="4"/>
      <c r="S90" s="4"/>
      <c r="T90" s="4"/>
      <c r="U90" s="4"/>
      <c r="V90" s="4"/>
      <c r="W90" s="4"/>
      <c r="X90" s="4"/>
      <c r="Y90" s="4"/>
      <c r="Z90" s="10">
        <f t="shared" si="7"/>
        <v>0</v>
      </c>
      <c r="AB90" s="4"/>
      <c r="AC90" s="4"/>
      <c r="AD90" s="4"/>
      <c r="AE90" s="4"/>
      <c r="AF90" s="4"/>
      <c r="AG90" s="4"/>
      <c r="AH90" s="4"/>
    </row>
    <row r="91" spans="1:34" x14ac:dyDescent="0.25">
      <c r="A91" s="8" t="s">
        <v>64</v>
      </c>
      <c r="B91" s="4"/>
      <c r="C91" s="4"/>
      <c r="D91" s="4"/>
      <c r="E91" s="4"/>
      <c r="F91" s="4"/>
      <c r="G91" s="4"/>
      <c r="H91" s="4"/>
      <c r="I91" s="10">
        <f t="shared" si="6"/>
        <v>0</v>
      </c>
      <c r="K91" s="4"/>
      <c r="L91" s="4"/>
      <c r="M91" s="4"/>
      <c r="N91" s="4"/>
      <c r="O91" s="4"/>
      <c r="P91" s="4"/>
      <c r="Q91" s="4"/>
      <c r="S91" s="4"/>
      <c r="T91" s="4"/>
      <c r="U91" s="4"/>
      <c r="V91" s="4"/>
      <c r="W91" s="4"/>
      <c r="X91" s="4"/>
      <c r="Y91" s="4"/>
      <c r="Z91" s="10">
        <f t="shared" si="7"/>
        <v>0</v>
      </c>
      <c r="AB91" s="4"/>
      <c r="AC91" s="4"/>
      <c r="AD91" s="4"/>
      <c r="AE91" s="4"/>
      <c r="AF91" s="4"/>
      <c r="AG91" s="4"/>
      <c r="AH91" s="4"/>
    </row>
    <row r="93" spans="1:34" x14ac:dyDescent="0.25">
      <c r="A93" s="1" t="s">
        <v>89</v>
      </c>
    </row>
    <row r="94" spans="1:34" x14ac:dyDescent="0.25">
      <c r="A94" s="5" t="s">
        <v>40</v>
      </c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S94" s="6" t="s">
        <v>65</v>
      </c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</row>
    <row r="95" spans="1:34" x14ac:dyDescent="0.25">
      <c r="A95" s="7" t="s">
        <v>2</v>
      </c>
      <c r="B95" s="237" t="s">
        <v>41</v>
      </c>
      <c r="C95" s="238">
        <v>0</v>
      </c>
      <c r="D95" s="238">
        <v>0</v>
      </c>
      <c r="E95" s="238">
        <v>0</v>
      </c>
      <c r="F95" s="238">
        <v>0</v>
      </c>
      <c r="G95" s="238">
        <v>0</v>
      </c>
      <c r="H95" s="238">
        <v>0</v>
      </c>
      <c r="I95" s="238">
        <v>0</v>
      </c>
      <c r="K95" s="237" t="s">
        <v>42</v>
      </c>
      <c r="L95" s="238">
        <v>0</v>
      </c>
      <c r="M95" s="238">
        <v>0</v>
      </c>
      <c r="N95" s="238">
        <v>0</v>
      </c>
      <c r="O95" s="238">
        <v>0</v>
      </c>
      <c r="P95" s="238">
        <v>0</v>
      </c>
      <c r="Q95" s="238">
        <v>0</v>
      </c>
      <c r="S95" s="237" t="s">
        <v>41</v>
      </c>
      <c r="T95" s="238">
        <v>0</v>
      </c>
      <c r="U95" s="238">
        <v>0</v>
      </c>
      <c r="V95" s="238">
        <v>0</v>
      </c>
      <c r="W95" s="238">
        <v>0</v>
      </c>
      <c r="X95" s="238">
        <v>0</v>
      </c>
      <c r="Y95" s="238">
        <v>0</v>
      </c>
      <c r="Z95" s="238">
        <v>0</v>
      </c>
      <c r="AB95" s="237" t="s">
        <v>42</v>
      </c>
      <c r="AC95" s="238">
        <v>0</v>
      </c>
      <c r="AD95" s="238">
        <v>0</v>
      </c>
      <c r="AE95" s="238">
        <v>0</v>
      </c>
      <c r="AF95" s="238">
        <v>0</v>
      </c>
      <c r="AG95" s="238">
        <v>0</v>
      </c>
      <c r="AH95" s="238">
        <v>0</v>
      </c>
    </row>
    <row r="96" spans="1:34" x14ac:dyDescent="0.25">
      <c r="A96" s="8"/>
      <c r="B96" s="2" t="s">
        <v>43</v>
      </c>
      <c r="C96" s="2" t="s">
        <v>44</v>
      </c>
      <c r="D96" s="2" t="s">
        <v>45</v>
      </c>
      <c r="E96" s="2" t="s">
        <v>46</v>
      </c>
      <c r="F96" s="3" t="s">
        <v>47</v>
      </c>
      <c r="G96" s="2" t="s">
        <v>48</v>
      </c>
      <c r="H96" s="2" t="s">
        <v>18</v>
      </c>
      <c r="I96" s="9" t="s">
        <v>19</v>
      </c>
      <c r="K96" s="2" t="s">
        <v>43</v>
      </c>
      <c r="L96" s="2" t="s">
        <v>44</v>
      </c>
      <c r="M96" s="2" t="s">
        <v>45</v>
      </c>
      <c r="N96" s="2" t="s">
        <v>46</v>
      </c>
      <c r="O96" s="3" t="s">
        <v>47</v>
      </c>
      <c r="P96" s="2" t="s">
        <v>48</v>
      </c>
      <c r="Q96" s="2" t="s">
        <v>18</v>
      </c>
      <c r="S96" s="2" t="s">
        <v>43</v>
      </c>
      <c r="T96" s="2" t="s">
        <v>44</v>
      </c>
      <c r="U96" s="2" t="s">
        <v>45</v>
      </c>
      <c r="V96" s="2" t="s">
        <v>46</v>
      </c>
      <c r="W96" s="3" t="s">
        <v>47</v>
      </c>
      <c r="X96" s="2" t="s">
        <v>48</v>
      </c>
      <c r="Y96" s="2" t="s">
        <v>18</v>
      </c>
      <c r="Z96" s="9" t="s">
        <v>19</v>
      </c>
      <c r="AB96" s="2" t="s">
        <v>43</v>
      </c>
      <c r="AC96" s="2" t="s">
        <v>44</v>
      </c>
      <c r="AD96" s="2" t="s">
        <v>45</v>
      </c>
      <c r="AE96" s="2" t="s">
        <v>46</v>
      </c>
      <c r="AF96" s="3" t="s">
        <v>47</v>
      </c>
      <c r="AG96" s="2" t="s">
        <v>48</v>
      </c>
      <c r="AH96" s="2" t="s">
        <v>18</v>
      </c>
    </row>
    <row r="97" spans="1:34" x14ac:dyDescent="0.25">
      <c r="A97" s="8" t="s">
        <v>49</v>
      </c>
      <c r="B97" s="4"/>
      <c r="C97" s="4"/>
      <c r="D97" s="4"/>
      <c r="E97" s="4"/>
      <c r="F97" s="4"/>
      <c r="G97" s="4"/>
      <c r="H97" s="4"/>
      <c r="I97" s="10">
        <f>SUM(B97:H97)</f>
        <v>0</v>
      </c>
      <c r="K97" s="4"/>
      <c r="L97" s="4"/>
      <c r="M97" s="4"/>
      <c r="N97" s="4"/>
      <c r="O97" s="4"/>
      <c r="P97" s="4"/>
      <c r="Q97" s="4"/>
      <c r="S97" s="4"/>
      <c r="T97" s="4"/>
      <c r="U97" s="4"/>
      <c r="V97" s="4"/>
      <c r="W97" s="4"/>
      <c r="X97" s="4"/>
      <c r="Y97" s="4"/>
      <c r="Z97" s="10">
        <f>SUM(S97:Y97)</f>
        <v>0</v>
      </c>
      <c r="AB97" s="4"/>
      <c r="AC97" s="4"/>
      <c r="AD97" s="4"/>
      <c r="AE97" s="4"/>
      <c r="AF97" s="4"/>
      <c r="AG97" s="4"/>
      <c r="AH97" s="4"/>
    </row>
    <row r="98" spans="1:34" x14ac:dyDescent="0.25">
      <c r="A98" s="8" t="s">
        <v>50</v>
      </c>
      <c r="B98" s="4"/>
      <c r="C98" s="4"/>
      <c r="D98" s="4"/>
      <c r="E98" s="4"/>
      <c r="F98" s="4"/>
      <c r="G98" s="4"/>
      <c r="H98" s="4"/>
      <c r="I98" s="10">
        <f t="shared" ref="I98:I114" si="8">SUM(B98:H98)</f>
        <v>0</v>
      </c>
      <c r="K98" s="4"/>
      <c r="L98" s="4"/>
      <c r="M98" s="4"/>
      <c r="N98" s="4"/>
      <c r="O98" s="4"/>
      <c r="P98" s="4"/>
      <c r="Q98" s="4"/>
      <c r="S98" s="4"/>
      <c r="T98" s="4"/>
      <c r="U98" s="4"/>
      <c r="V98" s="4"/>
      <c r="W98" s="4"/>
      <c r="X98" s="4"/>
      <c r="Y98" s="4"/>
      <c r="Z98" s="10">
        <f t="shared" ref="Z98:Z114" si="9">SUM(S98:Y98)</f>
        <v>0</v>
      </c>
      <c r="AB98" s="4"/>
      <c r="AC98" s="4"/>
      <c r="AD98" s="4"/>
      <c r="AE98" s="4"/>
      <c r="AF98" s="4"/>
      <c r="AG98" s="4"/>
      <c r="AH98" s="4"/>
    </row>
    <row r="99" spans="1:34" ht="15.75" thickBot="1" x14ac:dyDescent="0.3">
      <c r="A99" s="8" t="s">
        <v>51</v>
      </c>
      <c r="B99" s="4"/>
      <c r="C99" s="4"/>
      <c r="D99" s="4"/>
      <c r="E99" s="4"/>
      <c r="F99" s="4"/>
      <c r="G99" s="4"/>
      <c r="H99" s="4"/>
      <c r="I99" s="10">
        <f t="shared" si="8"/>
        <v>0</v>
      </c>
      <c r="K99" s="4"/>
      <c r="L99" s="4"/>
      <c r="M99" s="4"/>
      <c r="N99" s="4"/>
      <c r="O99" s="4"/>
      <c r="P99" s="4"/>
      <c r="Q99" s="4"/>
      <c r="S99" s="4"/>
      <c r="T99" s="4"/>
      <c r="U99" s="4"/>
      <c r="V99" s="4"/>
      <c r="W99" s="4"/>
      <c r="X99" s="4"/>
      <c r="Y99" s="4"/>
      <c r="Z99" s="10">
        <f t="shared" si="9"/>
        <v>0</v>
      </c>
      <c r="AB99" s="4"/>
      <c r="AC99" s="4"/>
      <c r="AD99" s="4"/>
      <c r="AE99" s="4"/>
      <c r="AF99" s="4"/>
      <c r="AG99" s="4"/>
      <c r="AH99" s="4"/>
    </row>
    <row r="100" spans="1:34" ht="15.75" thickBot="1" x14ac:dyDescent="0.3">
      <c r="A100" s="11" t="s">
        <v>52</v>
      </c>
      <c r="B100" s="35"/>
      <c r="C100" s="32">
        <v>1</v>
      </c>
      <c r="D100" s="18"/>
      <c r="E100" s="36"/>
      <c r="F100" s="18"/>
      <c r="G100" s="4"/>
      <c r="H100" s="4"/>
      <c r="I100" s="10">
        <f t="shared" si="8"/>
        <v>1</v>
      </c>
      <c r="K100" s="14"/>
      <c r="L100" s="15">
        <v>0.85</v>
      </c>
      <c r="M100" s="18"/>
      <c r="N100" s="17"/>
      <c r="O100" s="18"/>
      <c r="P100" s="4"/>
      <c r="Q100" s="4"/>
      <c r="S100" s="31"/>
      <c r="T100" s="15">
        <v>1</v>
      </c>
      <c r="U100" s="18"/>
      <c r="V100" s="17"/>
      <c r="W100" s="18"/>
      <c r="X100" s="4"/>
      <c r="Y100" s="4"/>
      <c r="Z100" s="10">
        <f t="shared" si="9"/>
        <v>1</v>
      </c>
      <c r="AB100" s="37"/>
      <c r="AC100" s="26">
        <v>0.85</v>
      </c>
      <c r="AD100" s="27"/>
      <c r="AE100" s="27"/>
      <c r="AF100" s="29"/>
      <c r="AG100" s="4"/>
      <c r="AH100" s="4"/>
    </row>
    <row r="101" spans="1:34" x14ac:dyDescent="0.25">
      <c r="A101" s="12" t="s">
        <v>53</v>
      </c>
      <c r="B101" s="4"/>
      <c r="C101" s="4"/>
      <c r="D101" s="4"/>
      <c r="E101" s="4"/>
      <c r="F101" s="4"/>
      <c r="G101" s="4"/>
      <c r="H101" s="4"/>
      <c r="I101" s="10">
        <f t="shared" si="8"/>
        <v>0</v>
      </c>
      <c r="K101" s="4"/>
      <c r="L101" s="4"/>
      <c r="M101" s="4"/>
      <c r="N101" s="4"/>
      <c r="O101" s="4"/>
      <c r="P101" s="4"/>
      <c r="Q101" s="4"/>
      <c r="S101" s="4"/>
      <c r="T101" s="4"/>
      <c r="U101" s="4"/>
      <c r="V101" s="4"/>
      <c r="W101" s="4"/>
      <c r="X101" s="4"/>
      <c r="Y101" s="4"/>
      <c r="Z101" s="10">
        <f t="shared" si="9"/>
        <v>0</v>
      </c>
      <c r="AB101" s="4"/>
      <c r="AC101" s="4"/>
      <c r="AD101" s="4"/>
      <c r="AE101" s="4"/>
      <c r="AF101" s="4"/>
      <c r="AG101" s="4"/>
      <c r="AH101" s="4"/>
    </row>
    <row r="102" spans="1:34" x14ac:dyDescent="0.25">
      <c r="A102" s="8" t="s">
        <v>54</v>
      </c>
      <c r="B102" s="4"/>
      <c r="C102" s="4"/>
      <c r="D102" s="4"/>
      <c r="E102" s="4"/>
      <c r="F102" s="4"/>
      <c r="G102" s="4"/>
      <c r="H102" s="4"/>
      <c r="I102" s="10">
        <f t="shared" si="8"/>
        <v>0</v>
      </c>
      <c r="K102" s="4"/>
      <c r="L102" s="4"/>
      <c r="M102" s="4"/>
      <c r="N102" s="4"/>
      <c r="O102" s="4"/>
      <c r="P102" s="4"/>
      <c r="Q102" s="4"/>
      <c r="S102" s="4"/>
      <c r="T102" s="4"/>
      <c r="U102" s="4"/>
      <c r="V102" s="4"/>
      <c r="W102" s="4"/>
      <c r="X102" s="4"/>
      <c r="Y102" s="4"/>
      <c r="Z102" s="10">
        <f t="shared" si="9"/>
        <v>0</v>
      </c>
      <c r="AB102" s="4"/>
      <c r="AC102" s="4"/>
      <c r="AD102" s="4"/>
      <c r="AE102" s="4"/>
      <c r="AF102" s="4"/>
      <c r="AG102" s="4"/>
      <c r="AH102" s="4"/>
    </row>
    <row r="103" spans="1:34" ht="15.75" thickBot="1" x14ac:dyDescent="0.3">
      <c r="A103" s="8" t="s">
        <v>55</v>
      </c>
      <c r="B103" s="4"/>
      <c r="C103" s="4"/>
      <c r="D103" s="4"/>
      <c r="E103" s="4"/>
      <c r="F103" s="4"/>
      <c r="G103" s="4"/>
      <c r="H103" s="4"/>
      <c r="I103" s="10">
        <f t="shared" si="8"/>
        <v>0</v>
      </c>
      <c r="K103" s="4"/>
      <c r="L103" s="4"/>
      <c r="M103" s="4"/>
      <c r="N103" s="4"/>
      <c r="O103" s="4"/>
      <c r="P103" s="4"/>
      <c r="Q103" s="4"/>
      <c r="S103" s="4"/>
      <c r="T103" s="4"/>
      <c r="U103" s="4"/>
      <c r="V103" s="4"/>
      <c r="W103" s="4"/>
      <c r="X103" s="4"/>
      <c r="Y103" s="4"/>
      <c r="Z103" s="10">
        <f t="shared" si="9"/>
        <v>0</v>
      </c>
      <c r="AB103" s="4"/>
      <c r="AC103" s="4"/>
      <c r="AD103" s="4"/>
      <c r="AE103" s="4"/>
      <c r="AF103" s="4"/>
      <c r="AG103" s="4"/>
      <c r="AH103" s="4"/>
    </row>
    <row r="104" spans="1:34" ht="15.75" thickBot="1" x14ac:dyDescent="0.3">
      <c r="A104" s="8" t="s">
        <v>56</v>
      </c>
      <c r="B104" s="35"/>
      <c r="C104" s="32">
        <v>1</v>
      </c>
      <c r="D104" s="18"/>
      <c r="E104" s="36"/>
      <c r="F104" s="36"/>
      <c r="G104" s="4"/>
      <c r="H104" s="4"/>
      <c r="I104" s="10">
        <f t="shared" si="8"/>
        <v>1</v>
      </c>
      <c r="K104" s="14"/>
      <c r="L104" s="15">
        <v>0.9</v>
      </c>
      <c r="M104" s="18"/>
      <c r="N104" s="17"/>
      <c r="O104" s="18"/>
      <c r="P104" s="4"/>
      <c r="Q104" s="4"/>
      <c r="S104" s="14"/>
      <c r="T104" s="15">
        <v>1</v>
      </c>
      <c r="U104" s="18"/>
      <c r="V104" s="17"/>
      <c r="W104" s="17"/>
      <c r="X104" s="4"/>
      <c r="Y104" s="4"/>
      <c r="Z104" s="10">
        <f t="shared" si="9"/>
        <v>1</v>
      </c>
      <c r="AB104" s="37"/>
      <c r="AC104" s="26">
        <v>0.9</v>
      </c>
      <c r="AD104" s="27"/>
      <c r="AE104" s="27"/>
      <c r="AF104" s="29"/>
      <c r="AG104" s="4"/>
      <c r="AH104" s="4"/>
    </row>
    <row r="105" spans="1:34" x14ac:dyDescent="0.25">
      <c r="A105" s="8" t="s">
        <v>57</v>
      </c>
      <c r="B105" s="4"/>
      <c r="C105" s="4"/>
      <c r="D105" s="4"/>
      <c r="E105" s="4"/>
      <c r="F105" s="4"/>
      <c r="G105" s="4"/>
      <c r="H105" s="4"/>
      <c r="I105" s="10">
        <f t="shared" si="8"/>
        <v>0</v>
      </c>
      <c r="K105" s="4"/>
      <c r="L105" s="4"/>
      <c r="M105" s="4"/>
      <c r="N105" s="4"/>
      <c r="O105" s="4"/>
      <c r="P105" s="4"/>
      <c r="Q105" s="4"/>
      <c r="S105" s="4"/>
      <c r="T105" s="4"/>
      <c r="U105" s="4"/>
      <c r="V105" s="4"/>
      <c r="W105" s="4"/>
      <c r="X105" s="4"/>
      <c r="Y105" s="4"/>
      <c r="Z105" s="10">
        <f t="shared" si="9"/>
        <v>0</v>
      </c>
      <c r="AB105" s="4"/>
      <c r="AC105" s="4"/>
      <c r="AD105" s="4"/>
      <c r="AE105" s="4"/>
      <c r="AF105" s="4"/>
      <c r="AG105" s="4"/>
      <c r="AH105" s="4"/>
    </row>
    <row r="106" spans="1:34" x14ac:dyDescent="0.25">
      <c r="A106" s="8" t="s">
        <v>29</v>
      </c>
      <c r="B106" s="4"/>
      <c r="C106" s="4"/>
      <c r="D106" s="4"/>
      <c r="E106" s="4"/>
      <c r="F106" s="4"/>
      <c r="G106" s="4"/>
      <c r="H106" s="4"/>
      <c r="I106" s="10">
        <f t="shared" si="8"/>
        <v>0</v>
      </c>
      <c r="K106" s="4"/>
      <c r="L106" s="4"/>
      <c r="M106" s="4"/>
      <c r="N106" s="4"/>
      <c r="O106" s="4"/>
      <c r="P106" s="4"/>
      <c r="Q106" s="4"/>
      <c r="S106" s="4"/>
      <c r="T106" s="4"/>
      <c r="U106" s="4"/>
      <c r="V106" s="4"/>
      <c r="W106" s="4"/>
      <c r="X106" s="4"/>
      <c r="Y106" s="4"/>
      <c r="Z106" s="10">
        <f t="shared" si="9"/>
        <v>0</v>
      </c>
      <c r="AB106" s="4"/>
      <c r="AC106" s="4"/>
      <c r="AD106" s="4"/>
      <c r="AE106" s="4"/>
      <c r="AF106" s="4"/>
      <c r="AG106" s="4"/>
      <c r="AH106" s="4"/>
    </row>
    <row r="107" spans="1:34" x14ac:dyDescent="0.25">
      <c r="A107" s="8" t="s">
        <v>58</v>
      </c>
      <c r="B107" s="4"/>
      <c r="C107" s="4"/>
      <c r="D107" s="4"/>
      <c r="E107" s="4"/>
      <c r="F107" s="4"/>
      <c r="G107" s="4"/>
      <c r="H107" s="4"/>
      <c r="I107" s="10">
        <f t="shared" si="8"/>
        <v>0</v>
      </c>
      <c r="K107" s="4"/>
      <c r="L107" s="4"/>
      <c r="M107" s="4"/>
      <c r="N107" s="4"/>
      <c r="O107" s="4"/>
      <c r="P107" s="4"/>
      <c r="Q107" s="4"/>
      <c r="S107" s="4"/>
      <c r="T107" s="4"/>
      <c r="U107" s="4"/>
      <c r="V107" s="4"/>
      <c r="W107" s="4"/>
      <c r="X107" s="4"/>
      <c r="Y107" s="4"/>
      <c r="Z107" s="10">
        <f t="shared" si="9"/>
        <v>0</v>
      </c>
      <c r="AB107" s="4"/>
      <c r="AC107" s="4"/>
      <c r="AD107" s="4"/>
      <c r="AE107" s="4"/>
      <c r="AF107" s="4"/>
      <c r="AG107" s="4"/>
      <c r="AH107" s="4"/>
    </row>
    <row r="108" spans="1:34" x14ac:dyDescent="0.25">
      <c r="A108" s="8" t="s">
        <v>59</v>
      </c>
      <c r="B108" s="4"/>
      <c r="C108" s="4"/>
      <c r="D108" s="4"/>
      <c r="E108" s="4"/>
      <c r="F108" s="4"/>
      <c r="G108" s="4"/>
      <c r="H108" s="4"/>
      <c r="I108" s="10">
        <f t="shared" si="8"/>
        <v>0</v>
      </c>
      <c r="K108" s="4"/>
      <c r="L108" s="4"/>
      <c r="M108" s="4"/>
      <c r="N108" s="4"/>
      <c r="O108" s="4"/>
      <c r="P108" s="4"/>
      <c r="Q108" s="4"/>
      <c r="S108" s="4"/>
      <c r="T108" s="4"/>
      <c r="U108" s="4"/>
      <c r="V108" s="4"/>
      <c r="W108" s="4"/>
      <c r="X108" s="4"/>
      <c r="Y108" s="4"/>
      <c r="Z108" s="10">
        <f t="shared" si="9"/>
        <v>0</v>
      </c>
      <c r="AB108" s="4"/>
      <c r="AC108" s="4"/>
      <c r="AD108" s="4"/>
      <c r="AE108" s="4"/>
      <c r="AF108" s="4"/>
      <c r="AG108" s="4"/>
      <c r="AH108" s="4"/>
    </row>
    <row r="109" spans="1:34" ht="15.75" thickBot="1" x14ac:dyDescent="0.3">
      <c r="A109" s="8" t="s">
        <v>60</v>
      </c>
      <c r="B109" s="4"/>
      <c r="C109" s="4"/>
      <c r="D109" s="4"/>
      <c r="E109" s="4"/>
      <c r="F109" s="4"/>
      <c r="G109" s="4"/>
      <c r="H109" s="4"/>
      <c r="I109" s="10">
        <f t="shared" si="8"/>
        <v>0</v>
      </c>
      <c r="K109" s="4"/>
      <c r="L109" s="4"/>
      <c r="M109" s="4"/>
      <c r="N109" s="4"/>
      <c r="O109" s="4"/>
      <c r="P109" s="4"/>
      <c r="Q109" s="4"/>
      <c r="S109" s="4"/>
      <c r="T109" s="4"/>
      <c r="U109" s="4"/>
      <c r="V109" s="4"/>
      <c r="W109" s="4"/>
      <c r="X109" s="4"/>
      <c r="Y109" s="4"/>
      <c r="Z109" s="10">
        <f t="shared" si="9"/>
        <v>0</v>
      </c>
      <c r="AB109" s="4"/>
      <c r="AC109" s="4"/>
      <c r="AD109" s="4"/>
      <c r="AE109" s="4"/>
      <c r="AF109" s="4"/>
      <c r="AG109" s="4"/>
      <c r="AH109" s="4"/>
    </row>
    <row r="110" spans="1:34" ht="15.75" thickBot="1" x14ac:dyDescent="0.3">
      <c r="A110" s="8" t="s">
        <v>61</v>
      </c>
      <c r="B110" s="32">
        <v>0.4985452896817209</v>
      </c>
      <c r="C110" s="36"/>
      <c r="D110" s="18"/>
      <c r="E110" s="32">
        <v>0.44596935414653716</v>
      </c>
      <c r="F110" s="32">
        <v>5.548535617174196E-2</v>
      </c>
      <c r="G110" s="4"/>
      <c r="H110" s="4"/>
      <c r="I110" s="10">
        <f t="shared" si="8"/>
        <v>1</v>
      </c>
      <c r="K110" s="15">
        <v>0.96699999999999997</v>
      </c>
      <c r="L110" s="17"/>
      <c r="M110" s="18"/>
      <c r="N110" s="15">
        <v>0.92</v>
      </c>
      <c r="O110" s="15">
        <v>0.85</v>
      </c>
      <c r="P110" s="4"/>
      <c r="Q110" s="4"/>
      <c r="S110" s="15">
        <v>0.5139935541477908</v>
      </c>
      <c r="T110" s="17"/>
      <c r="U110" s="17"/>
      <c r="V110" s="15">
        <v>0.42996698894965246</v>
      </c>
      <c r="W110" s="15">
        <v>5.6039456902556795E-2</v>
      </c>
      <c r="X110" s="4"/>
      <c r="Y110" s="4"/>
      <c r="Z110" s="10">
        <f t="shared" si="9"/>
        <v>1</v>
      </c>
      <c r="AB110" s="38">
        <v>0.96699999999999997</v>
      </c>
      <c r="AC110" s="27"/>
      <c r="AD110" s="27"/>
      <c r="AE110" s="26">
        <v>0.92</v>
      </c>
      <c r="AF110" s="26">
        <v>0.85</v>
      </c>
      <c r="AG110" s="4"/>
      <c r="AH110" s="4"/>
    </row>
    <row r="111" spans="1:34" x14ac:dyDescent="0.25">
      <c r="A111" s="8" t="s">
        <v>62</v>
      </c>
      <c r="B111" s="4"/>
      <c r="C111" s="4"/>
      <c r="D111" s="4"/>
      <c r="E111" s="4"/>
      <c r="F111" s="4"/>
      <c r="G111" s="4"/>
      <c r="H111" s="4"/>
      <c r="I111" s="10">
        <f t="shared" si="8"/>
        <v>0</v>
      </c>
      <c r="K111" s="4"/>
      <c r="L111" s="4"/>
      <c r="M111" s="4"/>
      <c r="N111" s="4"/>
      <c r="O111" s="4"/>
      <c r="P111" s="4"/>
      <c r="Q111" s="4"/>
      <c r="S111" s="4"/>
      <c r="T111" s="4"/>
      <c r="U111" s="4"/>
      <c r="V111" s="4"/>
      <c r="W111" s="4"/>
      <c r="X111" s="4"/>
      <c r="Y111" s="4"/>
      <c r="Z111" s="10">
        <f t="shared" si="9"/>
        <v>0</v>
      </c>
      <c r="AB111" s="4"/>
      <c r="AC111" s="4"/>
      <c r="AD111" s="4"/>
      <c r="AE111" s="4"/>
      <c r="AF111" s="4"/>
      <c r="AG111" s="4"/>
      <c r="AH111" s="4"/>
    </row>
    <row r="112" spans="1:34" x14ac:dyDescent="0.25">
      <c r="A112" s="8" t="s">
        <v>63</v>
      </c>
      <c r="B112" s="4"/>
      <c r="C112" s="4"/>
      <c r="D112" s="4"/>
      <c r="E112" s="4"/>
      <c r="F112" s="4"/>
      <c r="G112" s="4"/>
      <c r="H112" s="4"/>
      <c r="I112" s="10">
        <f t="shared" si="8"/>
        <v>0</v>
      </c>
      <c r="K112" s="4"/>
      <c r="L112" s="4"/>
      <c r="M112" s="4"/>
      <c r="N112" s="4"/>
      <c r="O112" s="4"/>
      <c r="P112" s="4"/>
      <c r="Q112" s="4"/>
      <c r="S112" s="4"/>
      <c r="T112" s="4"/>
      <c r="U112" s="4"/>
      <c r="V112" s="4"/>
      <c r="W112" s="4"/>
      <c r="X112" s="4"/>
      <c r="Y112" s="4"/>
      <c r="Z112" s="10">
        <f t="shared" si="9"/>
        <v>0</v>
      </c>
      <c r="AB112" s="4"/>
      <c r="AC112" s="4"/>
      <c r="AD112" s="4"/>
      <c r="AE112" s="4"/>
      <c r="AF112" s="4"/>
      <c r="AG112" s="4"/>
      <c r="AH112" s="4"/>
    </row>
    <row r="113" spans="1:34" x14ac:dyDescent="0.25">
      <c r="A113" s="8" t="s">
        <v>66</v>
      </c>
      <c r="B113" s="4"/>
      <c r="C113" s="4"/>
      <c r="D113" s="4"/>
      <c r="E113" s="4"/>
      <c r="F113" s="4"/>
      <c r="G113" s="4"/>
      <c r="H113" s="4"/>
      <c r="I113" s="10">
        <f t="shared" si="8"/>
        <v>0</v>
      </c>
      <c r="K113" s="4"/>
      <c r="L113" s="4"/>
      <c r="M113" s="4"/>
      <c r="N113" s="4"/>
      <c r="O113" s="4"/>
      <c r="P113" s="4"/>
      <c r="Q113" s="4"/>
      <c r="S113" s="4"/>
      <c r="T113" s="4"/>
      <c r="U113" s="4"/>
      <c r="V113" s="4"/>
      <c r="W113" s="4"/>
      <c r="X113" s="4"/>
      <c r="Y113" s="4"/>
      <c r="Z113" s="10">
        <f t="shared" si="9"/>
        <v>0</v>
      </c>
      <c r="AB113" s="4"/>
      <c r="AC113" s="4"/>
      <c r="AD113" s="4"/>
      <c r="AE113" s="4"/>
      <c r="AF113" s="4"/>
      <c r="AG113" s="4"/>
      <c r="AH113" s="4"/>
    </row>
    <row r="114" spans="1:34" x14ac:dyDescent="0.25">
      <c r="A114" s="8" t="s">
        <v>64</v>
      </c>
      <c r="B114" s="4"/>
      <c r="C114" s="4"/>
      <c r="D114" s="4"/>
      <c r="E114" s="4"/>
      <c r="F114" s="4"/>
      <c r="G114" s="4"/>
      <c r="H114" s="4"/>
      <c r="I114" s="10">
        <f t="shared" si="8"/>
        <v>0</v>
      </c>
      <c r="K114" s="4"/>
      <c r="L114" s="4"/>
      <c r="M114" s="4"/>
      <c r="N114" s="4"/>
      <c r="O114" s="4"/>
      <c r="P114" s="4"/>
      <c r="Q114" s="4"/>
      <c r="S114" s="4"/>
      <c r="T114" s="4"/>
      <c r="U114" s="4"/>
      <c r="V114" s="4"/>
      <c r="W114" s="4"/>
      <c r="X114" s="4"/>
      <c r="Y114" s="4"/>
      <c r="Z114" s="10">
        <f t="shared" si="9"/>
        <v>0</v>
      </c>
      <c r="AB114" s="4"/>
      <c r="AC114" s="4"/>
      <c r="AD114" s="4"/>
      <c r="AE114" s="4"/>
      <c r="AF114" s="4"/>
      <c r="AG114" s="4"/>
      <c r="AH114" s="4"/>
    </row>
    <row r="116" spans="1:34" x14ac:dyDescent="0.25">
      <c r="A116" s="1" t="s">
        <v>90</v>
      </c>
    </row>
    <row r="117" spans="1:34" x14ac:dyDescent="0.25">
      <c r="A117" s="5" t="s">
        <v>40</v>
      </c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S117" s="6" t="s">
        <v>65</v>
      </c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</row>
    <row r="118" spans="1:34" x14ac:dyDescent="0.25">
      <c r="A118" s="7" t="s">
        <v>2</v>
      </c>
      <c r="B118" s="237" t="s">
        <v>41</v>
      </c>
      <c r="C118" s="238">
        <v>0</v>
      </c>
      <c r="D118" s="238">
        <v>0</v>
      </c>
      <c r="E118" s="238">
        <v>0</v>
      </c>
      <c r="F118" s="238">
        <v>0</v>
      </c>
      <c r="G118" s="238">
        <v>0</v>
      </c>
      <c r="H118" s="238">
        <v>0</v>
      </c>
      <c r="I118" s="238">
        <v>0</v>
      </c>
      <c r="K118" s="239" t="s">
        <v>42</v>
      </c>
      <c r="L118" s="240">
        <v>0</v>
      </c>
      <c r="M118" s="240">
        <v>0</v>
      </c>
      <c r="N118" s="240">
        <v>0</v>
      </c>
      <c r="O118" s="240">
        <v>0</v>
      </c>
      <c r="P118" s="240">
        <v>0</v>
      </c>
      <c r="Q118" s="240">
        <v>0</v>
      </c>
      <c r="S118" s="237" t="s">
        <v>41</v>
      </c>
      <c r="T118" s="238">
        <v>0</v>
      </c>
      <c r="U118" s="238">
        <v>0</v>
      </c>
      <c r="V118" s="238">
        <v>0</v>
      </c>
      <c r="W118" s="238">
        <v>0</v>
      </c>
      <c r="X118" s="238">
        <v>0</v>
      </c>
      <c r="Y118" s="238">
        <v>0</v>
      </c>
      <c r="Z118" s="238">
        <v>0</v>
      </c>
      <c r="AB118" s="237" t="s">
        <v>42</v>
      </c>
      <c r="AC118" s="238">
        <v>0</v>
      </c>
      <c r="AD118" s="238">
        <v>0</v>
      </c>
      <c r="AE118" s="238">
        <v>0</v>
      </c>
      <c r="AF118" s="238">
        <v>0</v>
      </c>
      <c r="AG118" s="238">
        <v>0</v>
      </c>
      <c r="AH118" s="238">
        <v>0</v>
      </c>
    </row>
    <row r="119" spans="1:34" x14ac:dyDescent="0.25">
      <c r="A119" s="8"/>
      <c r="B119" s="2" t="s">
        <v>43</v>
      </c>
      <c r="C119" s="2" t="s">
        <v>44</v>
      </c>
      <c r="D119" s="2" t="s">
        <v>45</v>
      </c>
      <c r="E119" s="2" t="s">
        <v>46</v>
      </c>
      <c r="F119" s="3" t="s">
        <v>47</v>
      </c>
      <c r="G119" s="2" t="s">
        <v>48</v>
      </c>
      <c r="H119" s="2" t="s">
        <v>18</v>
      </c>
      <c r="I119" s="9" t="s">
        <v>19</v>
      </c>
      <c r="K119" s="2" t="s">
        <v>43</v>
      </c>
      <c r="L119" s="2" t="s">
        <v>44</v>
      </c>
      <c r="M119" s="2" t="s">
        <v>45</v>
      </c>
      <c r="N119" s="2" t="s">
        <v>46</v>
      </c>
      <c r="O119" s="3" t="s">
        <v>47</v>
      </c>
      <c r="P119" s="2" t="s">
        <v>48</v>
      </c>
      <c r="Q119" s="2" t="s">
        <v>18</v>
      </c>
      <c r="S119" s="2" t="s">
        <v>43</v>
      </c>
      <c r="T119" s="2" t="s">
        <v>44</v>
      </c>
      <c r="U119" s="2" t="s">
        <v>45</v>
      </c>
      <c r="V119" s="2" t="s">
        <v>46</v>
      </c>
      <c r="W119" s="3" t="s">
        <v>47</v>
      </c>
      <c r="X119" s="2" t="s">
        <v>48</v>
      </c>
      <c r="Y119" s="2" t="s">
        <v>18</v>
      </c>
      <c r="Z119" s="9" t="s">
        <v>19</v>
      </c>
      <c r="AB119" s="2" t="s">
        <v>43</v>
      </c>
      <c r="AC119" s="2" t="s">
        <v>44</v>
      </c>
      <c r="AD119" s="2" t="s">
        <v>45</v>
      </c>
      <c r="AE119" s="2" t="s">
        <v>46</v>
      </c>
      <c r="AF119" s="3" t="s">
        <v>47</v>
      </c>
      <c r="AG119" s="2" t="s">
        <v>48</v>
      </c>
      <c r="AH119" s="2" t="s">
        <v>18</v>
      </c>
    </row>
    <row r="120" spans="1:34" x14ac:dyDescent="0.25">
      <c r="A120" s="8" t="s">
        <v>49</v>
      </c>
      <c r="B120" s="4">
        <v>0</v>
      </c>
      <c r="C120" s="4">
        <v>0</v>
      </c>
      <c r="D120" s="4">
        <v>0</v>
      </c>
      <c r="E120" s="4">
        <v>0</v>
      </c>
      <c r="F120" s="4">
        <v>0</v>
      </c>
      <c r="G120" s="4"/>
      <c r="H120" s="4"/>
      <c r="I120" s="10">
        <f>SUM(B120:H120)</f>
        <v>0</v>
      </c>
      <c r="K120" s="4">
        <v>0</v>
      </c>
      <c r="L120" s="4">
        <v>0</v>
      </c>
      <c r="M120" s="4">
        <v>0</v>
      </c>
      <c r="N120" s="4">
        <v>0</v>
      </c>
      <c r="O120" s="4">
        <v>0</v>
      </c>
      <c r="P120" s="4"/>
      <c r="Q120" s="4"/>
      <c r="S120" s="4">
        <v>0</v>
      </c>
      <c r="T120" s="4">
        <v>0</v>
      </c>
      <c r="U120" s="4">
        <v>0</v>
      </c>
      <c r="V120" s="4">
        <v>0</v>
      </c>
      <c r="W120" s="4">
        <v>0</v>
      </c>
      <c r="X120" s="4"/>
      <c r="Y120" s="4"/>
      <c r="Z120" s="10">
        <f>SUM(S120:Y120)</f>
        <v>0</v>
      </c>
      <c r="AB120" s="4"/>
      <c r="AC120" s="4"/>
      <c r="AD120" s="4"/>
      <c r="AE120" s="4"/>
      <c r="AF120" s="4"/>
      <c r="AG120" s="4"/>
      <c r="AH120" s="4"/>
    </row>
    <row r="121" spans="1:34" x14ac:dyDescent="0.25">
      <c r="A121" s="8" t="s">
        <v>50</v>
      </c>
      <c r="B121" s="4">
        <v>0</v>
      </c>
      <c r="C121" s="4">
        <v>0</v>
      </c>
      <c r="D121" s="4">
        <v>0</v>
      </c>
      <c r="E121" s="4">
        <v>0</v>
      </c>
      <c r="F121" s="4">
        <v>0</v>
      </c>
      <c r="G121" s="4"/>
      <c r="H121" s="4"/>
      <c r="I121" s="10">
        <f t="shared" ref="I121:I137" si="10">SUM(B121:H121)</f>
        <v>0</v>
      </c>
      <c r="K121" s="4">
        <v>0</v>
      </c>
      <c r="L121" s="4">
        <v>0</v>
      </c>
      <c r="M121" s="4">
        <v>0</v>
      </c>
      <c r="N121" s="4">
        <v>0</v>
      </c>
      <c r="O121" s="4">
        <v>0</v>
      </c>
      <c r="P121" s="4"/>
      <c r="Q121" s="4"/>
      <c r="S121" s="4">
        <v>0</v>
      </c>
      <c r="T121" s="4">
        <v>0</v>
      </c>
      <c r="U121" s="4">
        <v>0</v>
      </c>
      <c r="V121" s="4">
        <v>0</v>
      </c>
      <c r="W121" s="4">
        <v>0</v>
      </c>
      <c r="X121" s="4"/>
      <c r="Y121" s="4"/>
      <c r="Z121" s="10">
        <f t="shared" ref="Z121:Z137" si="11">SUM(S121:Y121)</f>
        <v>0</v>
      </c>
      <c r="AB121" s="4"/>
      <c r="AC121" s="4"/>
      <c r="AD121" s="4"/>
      <c r="AE121" s="4"/>
      <c r="AF121" s="4"/>
      <c r="AG121" s="4"/>
      <c r="AH121" s="4"/>
    </row>
    <row r="122" spans="1:34" x14ac:dyDescent="0.25">
      <c r="A122" s="8" t="s">
        <v>51</v>
      </c>
      <c r="B122" s="4">
        <v>0</v>
      </c>
      <c r="C122" s="4">
        <v>0</v>
      </c>
      <c r="D122" s="4">
        <v>0</v>
      </c>
      <c r="E122" s="4">
        <v>0</v>
      </c>
      <c r="F122" s="4">
        <v>0</v>
      </c>
      <c r="G122" s="4"/>
      <c r="H122" s="4"/>
      <c r="I122" s="10">
        <f t="shared" si="10"/>
        <v>0</v>
      </c>
      <c r="K122" s="4">
        <v>0</v>
      </c>
      <c r="L122" s="4">
        <v>0</v>
      </c>
      <c r="M122" s="4">
        <v>0</v>
      </c>
      <c r="N122" s="4">
        <v>0</v>
      </c>
      <c r="O122" s="4">
        <v>0</v>
      </c>
      <c r="P122" s="4"/>
      <c r="Q122" s="4"/>
      <c r="S122" s="4">
        <v>0</v>
      </c>
      <c r="T122" s="4">
        <v>0</v>
      </c>
      <c r="U122" s="4">
        <v>0</v>
      </c>
      <c r="V122" s="4">
        <v>0</v>
      </c>
      <c r="W122" s="4">
        <v>0</v>
      </c>
      <c r="X122" s="4"/>
      <c r="Y122" s="4"/>
      <c r="Z122" s="10">
        <f t="shared" si="11"/>
        <v>0</v>
      </c>
      <c r="AB122" s="4"/>
      <c r="AC122" s="4"/>
      <c r="AD122" s="4"/>
      <c r="AE122" s="4"/>
      <c r="AF122" s="4"/>
      <c r="AG122" s="4"/>
      <c r="AH122" s="4"/>
    </row>
    <row r="123" spans="1:34" x14ac:dyDescent="0.25">
      <c r="A123" s="11" t="s">
        <v>52</v>
      </c>
      <c r="B123" s="4">
        <v>0</v>
      </c>
      <c r="C123" s="4">
        <v>1</v>
      </c>
      <c r="D123" s="4">
        <v>0</v>
      </c>
      <c r="E123" s="4">
        <v>0</v>
      </c>
      <c r="F123" s="4">
        <v>0</v>
      </c>
      <c r="G123" s="4"/>
      <c r="H123" s="4"/>
      <c r="I123" s="10">
        <f t="shared" si="10"/>
        <v>1</v>
      </c>
      <c r="K123" s="4">
        <v>0</v>
      </c>
      <c r="L123" s="4">
        <v>0.83676470588235297</v>
      </c>
      <c r="M123" s="4">
        <v>0</v>
      </c>
      <c r="N123" s="4">
        <v>0</v>
      </c>
      <c r="O123" s="4">
        <v>0</v>
      </c>
      <c r="P123" s="4"/>
      <c r="Q123" s="4"/>
      <c r="S123" s="4">
        <v>0</v>
      </c>
      <c r="T123" s="4">
        <v>1</v>
      </c>
      <c r="U123" s="4">
        <v>0</v>
      </c>
      <c r="V123" s="4">
        <v>0</v>
      </c>
      <c r="W123" s="4">
        <v>0</v>
      </c>
      <c r="X123" s="4"/>
      <c r="Y123" s="4"/>
      <c r="Z123" s="10">
        <f t="shared" si="11"/>
        <v>1</v>
      </c>
      <c r="AB123" s="4"/>
      <c r="AC123" s="4">
        <v>0.85</v>
      </c>
      <c r="AD123" s="4"/>
      <c r="AE123" s="4"/>
      <c r="AF123" s="4"/>
      <c r="AG123" s="4"/>
      <c r="AH123" s="4"/>
    </row>
    <row r="124" spans="1:34" x14ac:dyDescent="0.25">
      <c r="A124" s="12" t="s">
        <v>53</v>
      </c>
      <c r="B124" s="4">
        <v>0</v>
      </c>
      <c r="C124" s="4">
        <v>0</v>
      </c>
      <c r="D124" s="4">
        <v>0</v>
      </c>
      <c r="E124" s="4">
        <v>0</v>
      </c>
      <c r="F124" s="4">
        <v>0</v>
      </c>
      <c r="G124" s="4"/>
      <c r="H124" s="4"/>
      <c r="I124" s="10">
        <f t="shared" si="10"/>
        <v>0</v>
      </c>
      <c r="K124" s="4">
        <v>0</v>
      </c>
      <c r="L124" s="4">
        <v>0</v>
      </c>
      <c r="M124" s="4">
        <v>0</v>
      </c>
      <c r="N124" s="4">
        <v>0</v>
      </c>
      <c r="O124" s="4">
        <v>0</v>
      </c>
      <c r="P124" s="4"/>
      <c r="Q124" s="4"/>
      <c r="S124" s="4">
        <v>0</v>
      </c>
      <c r="T124" s="4">
        <v>0</v>
      </c>
      <c r="U124" s="4">
        <v>0</v>
      </c>
      <c r="V124" s="4">
        <v>0</v>
      </c>
      <c r="W124" s="4">
        <v>0</v>
      </c>
      <c r="X124" s="4"/>
      <c r="Y124" s="4"/>
      <c r="Z124" s="10">
        <f t="shared" si="11"/>
        <v>0</v>
      </c>
      <c r="AB124" s="4"/>
      <c r="AC124" s="4"/>
      <c r="AD124" s="4"/>
      <c r="AE124" s="4"/>
      <c r="AF124" s="4"/>
      <c r="AG124" s="4"/>
      <c r="AH124" s="4"/>
    </row>
    <row r="125" spans="1:34" x14ac:dyDescent="0.25">
      <c r="A125" s="8" t="s">
        <v>54</v>
      </c>
      <c r="B125" s="4">
        <v>0</v>
      </c>
      <c r="C125" s="4">
        <v>0</v>
      </c>
      <c r="D125" s="4">
        <v>0</v>
      </c>
      <c r="E125" s="4">
        <v>0</v>
      </c>
      <c r="F125" s="4">
        <v>0</v>
      </c>
      <c r="G125" s="4"/>
      <c r="H125" s="4"/>
      <c r="I125" s="10">
        <f t="shared" si="10"/>
        <v>0</v>
      </c>
      <c r="K125" s="4">
        <v>0</v>
      </c>
      <c r="L125" s="4">
        <v>0</v>
      </c>
      <c r="M125" s="4">
        <v>0</v>
      </c>
      <c r="N125" s="4">
        <v>0</v>
      </c>
      <c r="O125" s="4">
        <v>0</v>
      </c>
      <c r="P125" s="4"/>
      <c r="Q125" s="4"/>
      <c r="S125" s="4">
        <v>0</v>
      </c>
      <c r="T125" s="4">
        <v>0</v>
      </c>
      <c r="U125" s="4">
        <v>0</v>
      </c>
      <c r="V125" s="4">
        <v>0</v>
      </c>
      <c r="W125" s="4">
        <v>0</v>
      </c>
      <c r="X125" s="4"/>
      <c r="Y125" s="4"/>
      <c r="Z125" s="10">
        <f t="shared" si="11"/>
        <v>0</v>
      </c>
      <c r="AB125" s="4"/>
      <c r="AC125" s="4"/>
      <c r="AD125" s="4"/>
      <c r="AE125" s="4"/>
      <c r="AF125" s="4"/>
      <c r="AG125" s="4"/>
      <c r="AH125" s="4"/>
    </row>
    <row r="126" spans="1:34" x14ac:dyDescent="0.25">
      <c r="A126" s="8" t="s">
        <v>55</v>
      </c>
      <c r="B126" s="4">
        <v>0</v>
      </c>
      <c r="C126" s="4">
        <v>0</v>
      </c>
      <c r="D126" s="4">
        <v>0</v>
      </c>
      <c r="E126" s="4">
        <v>0</v>
      </c>
      <c r="F126" s="4">
        <v>0</v>
      </c>
      <c r="G126" s="4"/>
      <c r="H126" s="4"/>
      <c r="I126" s="10">
        <f t="shared" si="10"/>
        <v>0</v>
      </c>
      <c r="K126" s="4">
        <v>0</v>
      </c>
      <c r="L126" s="4">
        <v>0</v>
      </c>
      <c r="M126" s="4">
        <v>0</v>
      </c>
      <c r="N126" s="4">
        <v>0</v>
      </c>
      <c r="O126" s="4">
        <v>0</v>
      </c>
      <c r="P126" s="4"/>
      <c r="Q126" s="4"/>
      <c r="S126" s="4">
        <v>0</v>
      </c>
      <c r="T126" s="4">
        <v>0</v>
      </c>
      <c r="U126" s="4">
        <v>0</v>
      </c>
      <c r="V126" s="4">
        <v>0</v>
      </c>
      <c r="W126" s="4">
        <v>0</v>
      </c>
      <c r="X126" s="4"/>
      <c r="Y126" s="4"/>
      <c r="Z126" s="10">
        <f t="shared" si="11"/>
        <v>0</v>
      </c>
      <c r="AB126" s="4"/>
      <c r="AC126" s="4"/>
      <c r="AD126" s="4"/>
      <c r="AE126" s="4"/>
      <c r="AF126" s="4"/>
      <c r="AG126" s="4"/>
      <c r="AH126" s="4"/>
    </row>
    <row r="127" spans="1:34" x14ac:dyDescent="0.25">
      <c r="A127" s="8" t="s">
        <v>56</v>
      </c>
      <c r="B127" s="4">
        <v>0</v>
      </c>
      <c r="C127" s="4">
        <v>0</v>
      </c>
      <c r="D127" s="4">
        <v>0</v>
      </c>
      <c r="E127" s="4">
        <v>0</v>
      </c>
      <c r="F127" s="4">
        <v>0</v>
      </c>
      <c r="G127" s="4"/>
      <c r="H127" s="4"/>
      <c r="I127" s="10">
        <f t="shared" si="10"/>
        <v>0</v>
      </c>
      <c r="K127" s="4">
        <v>0</v>
      </c>
      <c r="L127" s="4">
        <v>0</v>
      </c>
      <c r="M127" s="4">
        <v>0</v>
      </c>
      <c r="N127" s="4">
        <v>0</v>
      </c>
      <c r="O127" s="4">
        <v>0</v>
      </c>
      <c r="P127" s="4"/>
      <c r="Q127" s="4"/>
      <c r="S127" s="4">
        <v>0</v>
      </c>
      <c r="T127" s="4">
        <v>0</v>
      </c>
      <c r="U127" s="4">
        <v>0</v>
      </c>
      <c r="V127" s="4">
        <v>0</v>
      </c>
      <c r="W127" s="4">
        <v>0</v>
      </c>
      <c r="X127" s="4"/>
      <c r="Y127" s="4"/>
      <c r="Z127" s="10">
        <f t="shared" si="11"/>
        <v>0</v>
      </c>
      <c r="AB127" s="4"/>
      <c r="AC127" s="4"/>
      <c r="AD127" s="4"/>
      <c r="AE127" s="4"/>
      <c r="AF127" s="4"/>
      <c r="AG127" s="4"/>
      <c r="AH127" s="4"/>
    </row>
    <row r="128" spans="1:34" x14ac:dyDescent="0.25">
      <c r="A128" s="8" t="s">
        <v>57</v>
      </c>
      <c r="B128" s="4">
        <v>0</v>
      </c>
      <c r="C128" s="4">
        <v>0</v>
      </c>
      <c r="D128" s="4">
        <v>0</v>
      </c>
      <c r="E128" s="4">
        <v>0</v>
      </c>
      <c r="F128" s="4">
        <v>0</v>
      </c>
      <c r="G128" s="4"/>
      <c r="H128" s="4"/>
      <c r="I128" s="10">
        <f t="shared" si="10"/>
        <v>0</v>
      </c>
      <c r="K128" s="4">
        <v>0</v>
      </c>
      <c r="L128" s="4">
        <v>0</v>
      </c>
      <c r="M128" s="4">
        <v>0</v>
      </c>
      <c r="N128" s="4">
        <v>0</v>
      </c>
      <c r="O128" s="4">
        <v>0</v>
      </c>
      <c r="P128" s="4"/>
      <c r="Q128" s="4"/>
      <c r="S128" s="4">
        <v>0</v>
      </c>
      <c r="T128" s="4">
        <v>0</v>
      </c>
      <c r="U128" s="4">
        <v>0</v>
      </c>
      <c r="V128" s="4">
        <v>0</v>
      </c>
      <c r="W128" s="4">
        <v>0</v>
      </c>
      <c r="X128" s="4"/>
      <c r="Y128" s="4"/>
      <c r="Z128" s="10">
        <f t="shared" si="11"/>
        <v>0</v>
      </c>
      <c r="AB128" s="4"/>
      <c r="AC128" s="4"/>
      <c r="AD128" s="4"/>
      <c r="AE128" s="4"/>
      <c r="AF128" s="4"/>
      <c r="AG128" s="4"/>
      <c r="AH128" s="4"/>
    </row>
    <row r="129" spans="1:34" x14ac:dyDescent="0.25">
      <c r="A129" s="8" t="s">
        <v>29</v>
      </c>
      <c r="B129" s="4">
        <v>0</v>
      </c>
      <c r="C129" s="4">
        <v>0</v>
      </c>
      <c r="D129" s="4">
        <v>0</v>
      </c>
      <c r="E129" s="4">
        <v>0</v>
      </c>
      <c r="F129" s="4">
        <v>0</v>
      </c>
      <c r="G129" s="4"/>
      <c r="H129" s="4"/>
      <c r="I129" s="10">
        <f t="shared" si="10"/>
        <v>0</v>
      </c>
      <c r="K129" s="4">
        <v>0</v>
      </c>
      <c r="L129" s="4">
        <v>0</v>
      </c>
      <c r="M129" s="4">
        <v>0</v>
      </c>
      <c r="N129" s="4">
        <v>0</v>
      </c>
      <c r="O129" s="4">
        <v>0</v>
      </c>
      <c r="P129" s="4"/>
      <c r="Q129" s="4"/>
      <c r="S129" s="4">
        <v>0</v>
      </c>
      <c r="T129" s="4">
        <v>0</v>
      </c>
      <c r="U129" s="4">
        <v>0</v>
      </c>
      <c r="V129" s="4">
        <v>0</v>
      </c>
      <c r="W129" s="4">
        <v>0</v>
      </c>
      <c r="X129" s="4"/>
      <c r="Y129" s="4"/>
      <c r="Z129" s="10">
        <f t="shared" si="11"/>
        <v>0</v>
      </c>
      <c r="AB129" s="4"/>
      <c r="AC129" s="4"/>
      <c r="AD129" s="4"/>
      <c r="AE129" s="4"/>
      <c r="AF129" s="4"/>
      <c r="AG129" s="4"/>
      <c r="AH129" s="4"/>
    </row>
    <row r="130" spans="1:34" x14ac:dyDescent="0.25">
      <c r="A130" s="8" t="s">
        <v>58</v>
      </c>
      <c r="B130" s="4">
        <v>0</v>
      </c>
      <c r="C130" s="4">
        <v>0</v>
      </c>
      <c r="D130" s="4">
        <v>0</v>
      </c>
      <c r="E130" s="4">
        <v>0</v>
      </c>
      <c r="F130" s="4">
        <v>0</v>
      </c>
      <c r="G130" s="4"/>
      <c r="H130" s="4"/>
      <c r="I130" s="10">
        <f t="shared" si="10"/>
        <v>0</v>
      </c>
      <c r="K130" s="4">
        <v>0</v>
      </c>
      <c r="L130" s="4">
        <v>0</v>
      </c>
      <c r="M130" s="4">
        <v>0</v>
      </c>
      <c r="N130" s="4">
        <v>0</v>
      </c>
      <c r="O130" s="4">
        <v>0</v>
      </c>
      <c r="P130" s="4"/>
      <c r="Q130" s="4"/>
      <c r="S130" s="4">
        <v>0</v>
      </c>
      <c r="T130" s="4">
        <v>0</v>
      </c>
      <c r="U130" s="4">
        <v>0</v>
      </c>
      <c r="V130" s="4">
        <v>0</v>
      </c>
      <c r="W130" s="4">
        <v>0</v>
      </c>
      <c r="X130" s="4"/>
      <c r="Y130" s="4"/>
      <c r="Z130" s="10">
        <f t="shared" si="11"/>
        <v>0</v>
      </c>
      <c r="AB130" s="4"/>
      <c r="AC130" s="4"/>
      <c r="AD130" s="4"/>
      <c r="AE130" s="4"/>
      <c r="AF130" s="4"/>
      <c r="AG130" s="4"/>
      <c r="AH130" s="4"/>
    </row>
    <row r="131" spans="1:34" x14ac:dyDescent="0.25">
      <c r="A131" s="8" t="s">
        <v>59</v>
      </c>
      <c r="B131" s="4">
        <v>0</v>
      </c>
      <c r="C131" s="4">
        <v>0</v>
      </c>
      <c r="D131" s="4">
        <v>0</v>
      </c>
      <c r="E131" s="4">
        <v>0</v>
      </c>
      <c r="F131" s="4">
        <v>0</v>
      </c>
      <c r="G131" s="4"/>
      <c r="H131" s="4"/>
      <c r="I131" s="10">
        <f t="shared" si="10"/>
        <v>0</v>
      </c>
      <c r="K131" s="4">
        <v>0</v>
      </c>
      <c r="L131" s="4">
        <v>0</v>
      </c>
      <c r="M131" s="4">
        <v>0</v>
      </c>
      <c r="N131" s="4">
        <v>0</v>
      </c>
      <c r="O131" s="4">
        <v>0</v>
      </c>
      <c r="P131" s="4"/>
      <c r="Q131" s="4"/>
      <c r="S131" s="4">
        <v>0</v>
      </c>
      <c r="T131" s="4">
        <v>0</v>
      </c>
      <c r="U131" s="4">
        <v>0</v>
      </c>
      <c r="V131" s="4">
        <v>0</v>
      </c>
      <c r="W131" s="4">
        <v>0</v>
      </c>
      <c r="X131" s="4"/>
      <c r="Y131" s="4"/>
      <c r="Z131" s="10">
        <f t="shared" si="11"/>
        <v>0</v>
      </c>
      <c r="AB131" s="4"/>
      <c r="AC131" s="4"/>
      <c r="AD131" s="4"/>
      <c r="AE131" s="4"/>
      <c r="AF131" s="4"/>
      <c r="AG131" s="4"/>
      <c r="AH131" s="4"/>
    </row>
    <row r="132" spans="1:34" x14ac:dyDescent="0.25">
      <c r="A132" s="8" t="s">
        <v>60</v>
      </c>
      <c r="B132" s="4">
        <v>0</v>
      </c>
      <c r="C132" s="4">
        <v>0</v>
      </c>
      <c r="D132" s="4">
        <v>0</v>
      </c>
      <c r="E132" s="4">
        <v>0</v>
      </c>
      <c r="F132" s="4">
        <v>0</v>
      </c>
      <c r="G132" s="4"/>
      <c r="H132" s="4"/>
      <c r="I132" s="10">
        <f t="shared" si="10"/>
        <v>0</v>
      </c>
      <c r="K132" s="4">
        <v>0</v>
      </c>
      <c r="L132" s="4">
        <v>0</v>
      </c>
      <c r="M132" s="4">
        <v>0</v>
      </c>
      <c r="N132" s="4">
        <v>0</v>
      </c>
      <c r="O132" s="4">
        <v>0</v>
      </c>
      <c r="P132" s="4"/>
      <c r="Q132" s="4"/>
      <c r="S132" s="4">
        <v>0</v>
      </c>
      <c r="T132" s="4">
        <v>0</v>
      </c>
      <c r="U132" s="4">
        <v>0</v>
      </c>
      <c r="V132" s="4">
        <v>0</v>
      </c>
      <c r="W132" s="4">
        <v>0</v>
      </c>
      <c r="X132" s="4"/>
      <c r="Y132" s="4"/>
      <c r="Z132" s="10">
        <f t="shared" si="11"/>
        <v>0</v>
      </c>
      <c r="AB132" s="4"/>
      <c r="AC132" s="4"/>
      <c r="AD132" s="4"/>
      <c r="AE132" s="4"/>
      <c r="AF132" s="4"/>
      <c r="AG132" s="4"/>
      <c r="AH132" s="4"/>
    </row>
    <row r="133" spans="1:34" x14ac:dyDescent="0.25">
      <c r="A133" s="8" t="s">
        <v>61</v>
      </c>
      <c r="B133" s="4">
        <v>0.96879080842629717</v>
      </c>
      <c r="C133" s="4">
        <v>0</v>
      </c>
      <c r="D133" s="4">
        <v>0</v>
      </c>
      <c r="E133" s="4">
        <v>0</v>
      </c>
      <c r="F133" s="4">
        <v>3.1209191573702916E-2</v>
      </c>
      <c r="G133" s="4"/>
      <c r="H133" s="4"/>
      <c r="I133" s="10">
        <f t="shared" si="10"/>
        <v>1</v>
      </c>
      <c r="K133" s="4">
        <v>0.78529411764705881</v>
      </c>
      <c r="L133" s="4">
        <v>0</v>
      </c>
      <c r="M133" s="4">
        <v>0</v>
      </c>
      <c r="N133" s="4">
        <v>0</v>
      </c>
      <c r="O133" s="4">
        <v>0.85</v>
      </c>
      <c r="P133" s="4"/>
      <c r="Q133" s="4"/>
      <c r="S133" s="33">
        <v>0.9664930571429704</v>
      </c>
      <c r="T133" s="33">
        <v>0</v>
      </c>
      <c r="U133" s="33">
        <v>0</v>
      </c>
      <c r="V133" s="33">
        <v>0</v>
      </c>
      <c r="W133" s="33">
        <v>3.3506942857029688E-2</v>
      </c>
      <c r="X133" s="4"/>
      <c r="Y133" s="4"/>
      <c r="Z133" s="10">
        <f t="shared" si="11"/>
        <v>1</v>
      </c>
      <c r="AB133" s="4">
        <v>0.96699999999999997</v>
      </c>
      <c r="AC133" s="4"/>
      <c r="AD133" s="4"/>
      <c r="AE133" s="4"/>
      <c r="AF133" s="4">
        <v>0.85</v>
      </c>
      <c r="AG133" s="4"/>
      <c r="AH133" s="4"/>
    </row>
    <row r="134" spans="1:34" x14ac:dyDescent="0.25">
      <c r="A134" s="8" t="s">
        <v>62</v>
      </c>
      <c r="B134" s="4">
        <v>0</v>
      </c>
      <c r="C134" s="4">
        <v>0</v>
      </c>
      <c r="D134" s="4">
        <v>0</v>
      </c>
      <c r="E134" s="4">
        <v>0</v>
      </c>
      <c r="F134" s="4">
        <v>0</v>
      </c>
      <c r="G134" s="4"/>
      <c r="H134" s="4"/>
      <c r="I134" s="10">
        <f t="shared" si="10"/>
        <v>0</v>
      </c>
      <c r="K134" s="4">
        <v>0</v>
      </c>
      <c r="L134" s="4">
        <v>0</v>
      </c>
      <c r="M134" s="4">
        <v>0</v>
      </c>
      <c r="N134" s="4">
        <v>0</v>
      </c>
      <c r="O134" s="4">
        <v>0</v>
      </c>
      <c r="P134" s="4"/>
      <c r="Q134" s="4"/>
      <c r="S134" s="4">
        <v>0</v>
      </c>
      <c r="T134" s="4">
        <v>0</v>
      </c>
      <c r="U134" s="4">
        <v>0</v>
      </c>
      <c r="V134" s="4">
        <v>0</v>
      </c>
      <c r="W134" s="4">
        <v>0</v>
      </c>
      <c r="X134" s="4"/>
      <c r="Y134" s="4"/>
      <c r="Z134" s="10">
        <f t="shared" si="11"/>
        <v>0</v>
      </c>
      <c r="AB134" s="4"/>
      <c r="AC134" s="4"/>
      <c r="AD134" s="4"/>
      <c r="AE134" s="4"/>
      <c r="AF134" s="4"/>
      <c r="AG134" s="4"/>
      <c r="AH134" s="4"/>
    </row>
    <row r="135" spans="1:34" x14ac:dyDescent="0.25">
      <c r="A135" s="8" t="s">
        <v>63</v>
      </c>
      <c r="B135" s="4">
        <v>0</v>
      </c>
      <c r="C135" s="4">
        <v>0</v>
      </c>
      <c r="D135" s="4">
        <v>0</v>
      </c>
      <c r="E135" s="4">
        <v>0</v>
      </c>
      <c r="F135" s="4">
        <v>0</v>
      </c>
      <c r="G135" s="4"/>
      <c r="H135" s="4"/>
      <c r="I135" s="10">
        <f t="shared" si="10"/>
        <v>0</v>
      </c>
      <c r="K135" s="4">
        <v>0</v>
      </c>
      <c r="L135" s="4">
        <v>0</v>
      </c>
      <c r="M135" s="4">
        <v>0</v>
      </c>
      <c r="N135" s="4">
        <v>0</v>
      </c>
      <c r="O135" s="4">
        <v>0</v>
      </c>
      <c r="P135" s="4"/>
      <c r="Q135" s="4"/>
      <c r="S135" s="4">
        <v>0</v>
      </c>
      <c r="T135" s="4">
        <v>0</v>
      </c>
      <c r="U135" s="4">
        <v>0</v>
      </c>
      <c r="V135" s="4">
        <v>0</v>
      </c>
      <c r="W135" s="4">
        <v>0</v>
      </c>
      <c r="X135" s="4"/>
      <c r="Y135" s="4"/>
      <c r="Z135" s="10">
        <f t="shared" si="11"/>
        <v>0</v>
      </c>
      <c r="AB135" s="4"/>
      <c r="AC135" s="4"/>
      <c r="AD135" s="4"/>
      <c r="AE135" s="4"/>
      <c r="AF135" s="4"/>
      <c r="AG135" s="4"/>
      <c r="AH135" s="4"/>
    </row>
    <row r="136" spans="1:34" x14ac:dyDescent="0.25">
      <c r="A136" s="8" t="s">
        <v>66</v>
      </c>
      <c r="B136" s="4">
        <v>0</v>
      </c>
      <c r="C136" s="4">
        <v>0</v>
      </c>
      <c r="D136" s="4">
        <v>0</v>
      </c>
      <c r="E136" s="4">
        <v>0</v>
      </c>
      <c r="F136" s="4">
        <v>0</v>
      </c>
      <c r="G136" s="4"/>
      <c r="H136" s="4"/>
      <c r="I136" s="10">
        <f t="shared" si="10"/>
        <v>0</v>
      </c>
      <c r="K136" s="4">
        <v>0</v>
      </c>
      <c r="L136" s="4">
        <v>0</v>
      </c>
      <c r="M136" s="4">
        <v>0</v>
      </c>
      <c r="N136" s="4">
        <v>0</v>
      </c>
      <c r="O136" s="4">
        <v>0</v>
      </c>
      <c r="P136" s="4"/>
      <c r="Q136" s="4"/>
      <c r="S136" s="4">
        <v>0</v>
      </c>
      <c r="T136" s="4">
        <v>0</v>
      </c>
      <c r="U136" s="4">
        <v>0</v>
      </c>
      <c r="V136" s="4">
        <v>0</v>
      </c>
      <c r="W136" s="4">
        <v>0</v>
      </c>
      <c r="X136" s="4"/>
      <c r="Y136" s="4"/>
      <c r="Z136" s="10">
        <f t="shared" si="11"/>
        <v>0</v>
      </c>
      <c r="AB136" s="4"/>
      <c r="AC136" s="4"/>
      <c r="AD136" s="4"/>
      <c r="AE136" s="4"/>
      <c r="AF136" s="4"/>
      <c r="AG136" s="4"/>
      <c r="AH136" s="4"/>
    </row>
    <row r="137" spans="1:34" x14ac:dyDescent="0.25">
      <c r="A137" s="8" t="s">
        <v>64</v>
      </c>
      <c r="B137" s="4">
        <v>0</v>
      </c>
      <c r="C137" s="4">
        <v>0</v>
      </c>
      <c r="D137" s="4">
        <v>0</v>
      </c>
      <c r="E137" s="4">
        <v>0</v>
      </c>
      <c r="F137" s="4">
        <v>0</v>
      </c>
      <c r="G137" s="4"/>
      <c r="H137" s="4"/>
      <c r="I137" s="10">
        <f t="shared" si="10"/>
        <v>0</v>
      </c>
      <c r="K137" s="4">
        <v>0</v>
      </c>
      <c r="L137" s="4">
        <v>0</v>
      </c>
      <c r="M137" s="4">
        <v>0</v>
      </c>
      <c r="N137" s="4">
        <v>0</v>
      </c>
      <c r="O137" s="4">
        <v>0</v>
      </c>
      <c r="P137" s="4"/>
      <c r="Q137" s="4"/>
      <c r="S137" s="4">
        <v>0</v>
      </c>
      <c r="T137" s="4">
        <v>0</v>
      </c>
      <c r="U137" s="4">
        <v>0</v>
      </c>
      <c r="V137" s="4">
        <v>0</v>
      </c>
      <c r="W137" s="4">
        <v>0</v>
      </c>
      <c r="X137" s="4"/>
      <c r="Y137" s="4"/>
      <c r="Z137" s="10">
        <f t="shared" si="11"/>
        <v>0</v>
      </c>
      <c r="AB137" s="4"/>
      <c r="AC137" s="4"/>
      <c r="AD137" s="4"/>
      <c r="AE137" s="4"/>
      <c r="AF137" s="4"/>
      <c r="AG137" s="4"/>
      <c r="AH137" s="4"/>
    </row>
    <row r="139" spans="1:34" x14ac:dyDescent="0.25">
      <c r="A139" s="1" t="s">
        <v>91</v>
      </c>
    </row>
    <row r="140" spans="1:34" x14ac:dyDescent="0.25">
      <c r="A140" s="5" t="s">
        <v>40</v>
      </c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S140" s="6" t="s">
        <v>65</v>
      </c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</row>
    <row r="141" spans="1:34" x14ac:dyDescent="0.25">
      <c r="A141" s="7" t="s">
        <v>2</v>
      </c>
      <c r="B141" s="237" t="s">
        <v>41</v>
      </c>
      <c r="C141" s="238">
        <v>0</v>
      </c>
      <c r="D141" s="238">
        <v>0</v>
      </c>
      <c r="E141" s="238">
        <v>0</v>
      </c>
      <c r="F141" s="238">
        <v>0</v>
      </c>
      <c r="G141" s="238">
        <v>0</v>
      </c>
      <c r="H141" s="238">
        <v>0</v>
      </c>
      <c r="I141" s="238">
        <v>0</v>
      </c>
      <c r="K141" s="237" t="s">
        <v>42</v>
      </c>
      <c r="L141" s="238">
        <v>0</v>
      </c>
      <c r="M141" s="238">
        <v>0</v>
      </c>
      <c r="N141" s="238">
        <v>0</v>
      </c>
      <c r="O141" s="238">
        <v>0</v>
      </c>
      <c r="P141" s="238">
        <v>0</v>
      </c>
      <c r="Q141" s="238">
        <v>0</v>
      </c>
      <c r="S141" s="237" t="s">
        <v>41</v>
      </c>
      <c r="T141" s="238">
        <v>0</v>
      </c>
      <c r="U141" s="238">
        <v>0</v>
      </c>
      <c r="V141" s="238">
        <v>0</v>
      </c>
      <c r="W141" s="238">
        <v>0</v>
      </c>
      <c r="X141" s="238">
        <v>0</v>
      </c>
      <c r="Y141" s="238">
        <v>0</v>
      </c>
      <c r="Z141" s="238">
        <v>0</v>
      </c>
      <c r="AB141" s="237" t="s">
        <v>42</v>
      </c>
      <c r="AC141" s="238">
        <v>0</v>
      </c>
      <c r="AD141" s="238">
        <v>0</v>
      </c>
      <c r="AE141" s="238">
        <v>0</v>
      </c>
      <c r="AF141" s="238">
        <v>0</v>
      </c>
      <c r="AG141" s="238">
        <v>0</v>
      </c>
      <c r="AH141" s="238">
        <v>0</v>
      </c>
    </row>
    <row r="142" spans="1:34" ht="15.75" thickBot="1" x14ac:dyDescent="0.3">
      <c r="A142" s="8"/>
      <c r="B142" s="2" t="s">
        <v>43</v>
      </c>
      <c r="C142" s="2" t="s">
        <v>44</v>
      </c>
      <c r="D142" s="2" t="s">
        <v>45</v>
      </c>
      <c r="E142" s="2" t="s">
        <v>46</v>
      </c>
      <c r="F142" s="3" t="s">
        <v>47</v>
      </c>
      <c r="G142" s="2" t="s">
        <v>48</v>
      </c>
      <c r="H142" s="2" t="s">
        <v>18</v>
      </c>
      <c r="I142" s="9" t="s">
        <v>19</v>
      </c>
      <c r="K142" s="2" t="s">
        <v>43</v>
      </c>
      <c r="L142" s="2" t="s">
        <v>44</v>
      </c>
      <c r="M142" s="2" t="s">
        <v>45</v>
      </c>
      <c r="N142" s="2" t="s">
        <v>46</v>
      </c>
      <c r="O142" s="3" t="s">
        <v>47</v>
      </c>
      <c r="P142" s="2" t="s">
        <v>48</v>
      </c>
      <c r="Q142" s="2" t="s">
        <v>18</v>
      </c>
      <c r="S142" s="2" t="s">
        <v>43</v>
      </c>
      <c r="T142" s="2" t="s">
        <v>44</v>
      </c>
      <c r="U142" s="2" t="s">
        <v>45</v>
      </c>
      <c r="V142" s="2" t="s">
        <v>46</v>
      </c>
      <c r="W142" s="3" t="s">
        <v>47</v>
      </c>
      <c r="X142" s="2" t="s">
        <v>48</v>
      </c>
      <c r="Y142" s="2" t="s">
        <v>18</v>
      </c>
      <c r="Z142" s="9" t="s">
        <v>19</v>
      </c>
      <c r="AB142" s="2" t="s">
        <v>43</v>
      </c>
      <c r="AC142" s="2" t="s">
        <v>44</v>
      </c>
      <c r="AD142" s="2" t="s">
        <v>45</v>
      </c>
      <c r="AE142" s="2" t="s">
        <v>46</v>
      </c>
      <c r="AF142" s="3" t="s">
        <v>47</v>
      </c>
      <c r="AG142" s="2" t="s">
        <v>48</v>
      </c>
      <c r="AH142" s="2" t="s">
        <v>18</v>
      </c>
    </row>
    <row r="143" spans="1:34" ht="15.75" thickBot="1" x14ac:dyDescent="0.3">
      <c r="A143" s="8" t="s">
        <v>49</v>
      </c>
      <c r="B143" s="19"/>
      <c r="C143" s="40">
        <v>0.87577250091218839</v>
      </c>
      <c r="D143" s="40">
        <v>0.12422749908781172</v>
      </c>
      <c r="E143" s="17"/>
      <c r="F143" s="18"/>
      <c r="G143" s="4"/>
      <c r="H143" s="4"/>
      <c r="I143" s="10">
        <f>SUM(B143:H143)</f>
        <v>1</v>
      </c>
      <c r="K143" s="37"/>
      <c r="L143" s="26">
        <v>0.79526382626367875</v>
      </c>
      <c r="M143" s="26">
        <v>0.45</v>
      </c>
      <c r="N143" s="27"/>
      <c r="O143" s="27"/>
      <c r="P143" s="4"/>
      <c r="Q143" s="4"/>
      <c r="S143" s="35"/>
      <c r="T143" s="32">
        <v>0.87458522272676997</v>
      </c>
      <c r="U143" s="32">
        <v>0.12541477727322994</v>
      </c>
      <c r="V143" s="36"/>
      <c r="W143" s="36"/>
      <c r="X143" s="4"/>
      <c r="Y143" s="4"/>
      <c r="Z143" s="10">
        <f>SUM(S143:Y143)</f>
        <v>0.99999999999999989</v>
      </c>
      <c r="AB143" s="31"/>
      <c r="AC143" s="34">
        <v>0.92</v>
      </c>
      <c r="AD143" s="34">
        <v>0.55000000000000004</v>
      </c>
      <c r="AE143" s="18"/>
      <c r="AF143" s="18"/>
      <c r="AG143" s="4"/>
      <c r="AH143" s="4"/>
    </row>
    <row r="144" spans="1:34" x14ac:dyDescent="0.25">
      <c r="A144" s="8" t="s">
        <v>50</v>
      </c>
      <c r="B144" s="4"/>
      <c r="C144" s="4"/>
      <c r="D144" s="4"/>
      <c r="E144" s="4"/>
      <c r="F144" s="4"/>
      <c r="G144" s="4"/>
      <c r="H144" s="4"/>
      <c r="I144" s="10">
        <f t="shared" ref="I144:I160" si="12">SUM(B144:H144)</f>
        <v>0</v>
      </c>
      <c r="K144" s="4"/>
      <c r="L144" s="4"/>
      <c r="M144" s="4"/>
      <c r="N144" s="4"/>
      <c r="O144" s="4"/>
      <c r="P144" s="4"/>
      <c r="Q144" s="4"/>
      <c r="S144" s="4"/>
      <c r="T144" s="4"/>
      <c r="U144" s="4"/>
      <c r="V144" s="4"/>
      <c r="W144" s="4"/>
      <c r="X144" s="4"/>
      <c r="Y144" s="4"/>
      <c r="Z144" s="10">
        <f t="shared" ref="Z144:Z160" si="13">SUM(S144:Y144)</f>
        <v>0</v>
      </c>
      <c r="AB144" s="4"/>
      <c r="AC144" s="4"/>
      <c r="AD144" s="4"/>
      <c r="AE144" s="4"/>
      <c r="AF144" s="4"/>
      <c r="AG144" s="4"/>
      <c r="AH144" s="4"/>
    </row>
    <row r="145" spans="1:34" x14ac:dyDescent="0.25">
      <c r="A145" s="8" t="s">
        <v>51</v>
      </c>
      <c r="B145" s="4"/>
      <c r="C145" s="4"/>
      <c r="D145" s="4"/>
      <c r="E145" s="4"/>
      <c r="F145" s="4"/>
      <c r="G145" s="4"/>
      <c r="H145" s="4"/>
      <c r="I145" s="10">
        <f t="shared" si="12"/>
        <v>0</v>
      </c>
      <c r="K145" s="4"/>
      <c r="L145" s="4"/>
      <c r="M145" s="4"/>
      <c r="N145" s="4"/>
      <c r="O145" s="4"/>
      <c r="P145" s="4"/>
      <c r="Q145" s="4"/>
      <c r="S145" s="4"/>
      <c r="T145" s="4"/>
      <c r="U145" s="4"/>
      <c r="V145" s="4"/>
      <c r="W145" s="4"/>
      <c r="X145" s="4"/>
      <c r="Y145" s="4"/>
      <c r="Z145" s="10">
        <f t="shared" si="13"/>
        <v>0</v>
      </c>
      <c r="AB145" s="4"/>
      <c r="AC145" s="4"/>
      <c r="AD145" s="4"/>
      <c r="AE145" s="4"/>
      <c r="AF145" s="4"/>
      <c r="AG145" s="4"/>
      <c r="AH145" s="4"/>
    </row>
    <row r="146" spans="1:34" x14ac:dyDescent="0.25">
      <c r="A146" s="11" t="s">
        <v>52</v>
      </c>
      <c r="B146" s="4"/>
      <c r="C146" s="4"/>
      <c r="D146" s="4"/>
      <c r="E146" s="4"/>
      <c r="F146" s="4"/>
      <c r="G146" s="4"/>
      <c r="H146" s="4"/>
      <c r="I146" s="10">
        <f t="shared" si="12"/>
        <v>0</v>
      </c>
      <c r="K146" s="4"/>
      <c r="L146" s="4"/>
      <c r="M146" s="4"/>
      <c r="N146" s="4"/>
      <c r="O146" s="4"/>
      <c r="P146" s="4"/>
      <c r="Q146" s="4"/>
      <c r="S146" s="4"/>
      <c r="T146" s="4"/>
      <c r="U146" s="4"/>
      <c r="V146" s="4"/>
      <c r="W146" s="4"/>
      <c r="X146" s="4"/>
      <c r="Y146" s="4"/>
      <c r="Z146" s="10">
        <f t="shared" si="13"/>
        <v>0</v>
      </c>
      <c r="AB146" s="4"/>
      <c r="AC146" s="4"/>
      <c r="AD146" s="4"/>
      <c r="AE146" s="4"/>
      <c r="AF146" s="4"/>
      <c r="AG146" s="4"/>
      <c r="AH146" s="4"/>
    </row>
    <row r="147" spans="1:34" x14ac:dyDescent="0.25">
      <c r="A147" s="12" t="s">
        <v>53</v>
      </c>
      <c r="B147" s="4"/>
      <c r="C147" s="4"/>
      <c r="D147" s="4"/>
      <c r="E147" s="4"/>
      <c r="F147" s="4"/>
      <c r="G147" s="4"/>
      <c r="H147" s="4"/>
      <c r="I147" s="10">
        <f t="shared" si="12"/>
        <v>0</v>
      </c>
      <c r="K147" s="4"/>
      <c r="L147" s="4"/>
      <c r="M147" s="4"/>
      <c r="N147" s="4"/>
      <c r="O147" s="4"/>
      <c r="P147" s="4"/>
      <c r="Q147" s="4"/>
      <c r="S147" s="4"/>
      <c r="T147" s="4"/>
      <c r="U147" s="4"/>
      <c r="V147" s="4"/>
      <c r="W147" s="4"/>
      <c r="X147" s="4"/>
      <c r="Y147" s="4"/>
      <c r="Z147" s="10">
        <f t="shared" si="13"/>
        <v>0</v>
      </c>
      <c r="AB147" s="4"/>
      <c r="AC147" s="4"/>
      <c r="AD147" s="4"/>
      <c r="AE147" s="4"/>
      <c r="AF147" s="4"/>
      <c r="AG147" s="4"/>
      <c r="AH147" s="4"/>
    </row>
    <row r="148" spans="1:34" x14ac:dyDescent="0.25">
      <c r="A148" s="8" t="s">
        <v>54</v>
      </c>
      <c r="B148" s="4"/>
      <c r="C148" s="4"/>
      <c r="D148" s="4"/>
      <c r="E148" s="4"/>
      <c r="F148" s="4"/>
      <c r="G148" s="4"/>
      <c r="H148" s="4"/>
      <c r="I148" s="10">
        <f t="shared" si="12"/>
        <v>0</v>
      </c>
      <c r="K148" s="4"/>
      <c r="L148" s="4"/>
      <c r="M148" s="4"/>
      <c r="N148" s="4"/>
      <c r="O148" s="4"/>
      <c r="P148" s="4"/>
      <c r="Q148" s="4"/>
      <c r="S148" s="4"/>
      <c r="T148" s="4"/>
      <c r="U148" s="4"/>
      <c r="V148" s="4"/>
      <c r="W148" s="4"/>
      <c r="X148" s="4"/>
      <c r="Y148" s="4"/>
      <c r="Z148" s="10">
        <f t="shared" si="13"/>
        <v>0</v>
      </c>
      <c r="AB148" s="4"/>
      <c r="AC148" s="4"/>
      <c r="AD148" s="4"/>
      <c r="AE148" s="4"/>
      <c r="AF148" s="4"/>
      <c r="AG148" s="4"/>
      <c r="AH148" s="4"/>
    </row>
    <row r="149" spans="1:34" x14ac:dyDescent="0.25">
      <c r="A149" s="8" t="s">
        <v>55</v>
      </c>
      <c r="B149" s="4"/>
      <c r="C149" s="4"/>
      <c r="D149" s="4"/>
      <c r="E149" s="4"/>
      <c r="F149" s="4"/>
      <c r="G149" s="4"/>
      <c r="H149" s="4"/>
      <c r="I149" s="10">
        <f t="shared" si="12"/>
        <v>0</v>
      </c>
      <c r="K149" s="4"/>
      <c r="L149" s="4"/>
      <c r="M149" s="4"/>
      <c r="N149" s="4"/>
      <c r="O149" s="4"/>
      <c r="P149" s="4"/>
      <c r="Q149" s="4"/>
      <c r="S149" s="4"/>
      <c r="T149" s="4"/>
      <c r="U149" s="4"/>
      <c r="V149" s="4"/>
      <c r="W149" s="4"/>
      <c r="X149" s="4"/>
      <c r="Y149" s="4"/>
      <c r="Z149" s="10">
        <f t="shared" si="13"/>
        <v>0</v>
      </c>
      <c r="AB149" s="4"/>
      <c r="AC149" s="4"/>
      <c r="AD149" s="4"/>
      <c r="AE149" s="4"/>
      <c r="AF149" s="4"/>
      <c r="AG149" s="4"/>
      <c r="AH149" s="4"/>
    </row>
    <row r="150" spans="1:34" x14ac:dyDescent="0.25">
      <c r="A150" s="8" t="s">
        <v>56</v>
      </c>
      <c r="B150" s="4"/>
      <c r="C150" s="4"/>
      <c r="D150" s="4"/>
      <c r="E150" s="4"/>
      <c r="F150" s="4"/>
      <c r="G150" s="4"/>
      <c r="H150" s="4"/>
      <c r="I150" s="10">
        <f t="shared" si="12"/>
        <v>0</v>
      </c>
      <c r="K150" s="4"/>
      <c r="L150" s="4"/>
      <c r="M150" s="4"/>
      <c r="N150" s="4"/>
      <c r="O150" s="4"/>
      <c r="P150" s="4"/>
      <c r="Q150" s="4"/>
      <c r="S150" s="4"/>
      <c r="T150" s="4"/>
      <c r="U150" s="4"/>
      <c r="V150" s="4"/>
      <c r="W150" s="4"/>
      <c r="X150" s="4"/>
      <c r="Y150" s="4"/>
      <c r="Z150" s="10">
        <f t="shared" si="13"/>
        <v>0</v>
      </c>
      <c r="AB150" s="4"/>
      <c r="AC150" s="4"/>
      <c r="AD150" s="4"/>
      <c r="AE150" s="4"/>
      <c r="AF150" s="4"/>
      <c r="AG150" s="4"/>
      <c r="AH150" s="4"/>
    </row>
    <row r="151" spans="1:34" ht="15.75" thickBot="1" x14ac:dyDescent="0.3">
      <c r="A151" s="8" t="s">
        <v>57</v>
      </c>
      <c r="B151" s="4"/>
      <c r="C151" s="4"/>
      <c r="D151" s="4"/>
      <c r="E151" s="4"/>
      <c r="F151" s="4"/>
      <c r="G151" s="4"/>
      <c r="H151" s="4"/>
      <c r="I151" s="10">
        <f t="shared" si="12"/>
        <v>0</v>
      </c>
      <c r="K151" s="4"/>
      <c r="L151" s="4"/>
      <c r="M151" s="4"/>
      <c r="N151" s="4"/>
      <c r="O151" s="4"/>
      <c r="P151" s="4"/>
      <c r="Q151" s="4"/>
      <c r="S151" s="4"/>
      <c r="T151" s="4"/>
      <c r="U151" s="4"/>
      <c r="V151" s="4"/>
      <c r="W151" s="4"/>
      <c r="X151" s="4"/>
      <c r="Y151" s="4"/>
      <c r="Z151" s="10">
        <f t="shared" si="13"/>
        <v>0</v>
      </c>
      <c r="AB151" s="4"/>
      <c r="AC151" s="4"/>
      <c r="AD151" s="4"/>
      <c r="AE151" s="4"/>
      <c r="AF151" s="4"/>
      <c r="AG151" s="4"/>
      <c r="AH151" s="4"/>
    </row>
    <row r="152" spans="1:34" ht="15.75" thickBot="1" x14ac:dyDescent="0.3">
      <c r="A152" s="8" t="s">
        <v>29</v>
      </c>
      <c r="B152" s="14"/>
      <c r="C152" s="40">
        <v>0.97968591452645959</v>
      </c>
      <c r="D152" s="40">
        <v>2.0314085473540418E-2</v>
      </c>
      <c r="E152" s="17"/>
      <c r="F152" s="17"/>
      <c r="G152" s="4"/>
      <c r="H152" s="4"/>
      <c r="I152" s="10">
        <f t="shared" si="12"/>
        <v>1</v>
      </c>
      <c r="K152" s="37"/>
      <c r="L152" s="26">
        <v>0.85</v>
      </c>
      <c r="M152" s="26">
        <v>0.5</v>
      </c>
      <c r="N152" s="27"/>
      <c r="O152" s="27"/>
      <c r="P152" s="4"/>
      <c r="Q152" s="4"/>
      <c r="S152" s="35"/>
      <c r="T152" s="32">
        <v>0.97968591452645959</v>
      </c>
      <c r="U152" s="32">
        <v>2.0314085473540418E-2</v>
      </c>
      <c r="V152" s="36"/>
      <c r="W152" s="36"/>
      <c r="X152" s="4"/>
      <c r="Y152" s="4"/>
      <c r="Z152" s="10">
        <f t="shared" si="13"/>
        <v>1</v>
      </c>
      <c r="AB152" s="31"/>
      <c r="AC152" s="34">
        <v>0.9</v>
      </c>
      <c r="AD152" s="34">
        <v>0.55000000000000004</v>
      </c>
      <c r="AE152" s="18"/>
      <c r="AF152" s="18"/>
      <c r="AG152" s="4"/>
      <c r="AH152" s="4"/>
    </row>
    <row r="153" spans="1:34" x14ac:dyDescent="0.25">
      <c r="A153" s="8" t="s">
        <v>58</v>
      </c>
      <c r="B153" s="4"/>
      <c r="C153" s="4"/>
      <c r="D153" s="4"/>
      <c r="E153" s="4"/>
      <c r="F153" s="4"/>
      <c r="G153" s="4"/>
      <c r="H153" s="4"/>
      <c r="I153" s="10">
        <f t="shared" si="12"/>
        <v>0</v>
      </c>
      <c r="K153" s="4"/>
      <c r="L153" s="4"/>
      <c r="M153" s="4"/>
      <c r="N153" s="4"/>
      <c r="O153" s="4"/>
      <c r="P153" s="4"/>
      <c r="Q153" s="4"/>
      <c r="S153" s="4"/>
      <c r="T153" s="4"/>
      <c r="U153" s="4"/>
      <c r="V153" s="4"/>
      <c r="W153" s="4"/>
      <c r="X153" s="4"/>
      <c r="Y153" s="4"/>
      <c r="Z153" s="10">
        <f t="shared" si="13"/>
        <v>0</v>
      </c>
      <c r="AB153" s="4"/>
      <c r="AC153" s="4"/>
      <c r="AD153" s="4"/>
      <c r="AE153" s="4"/>
      <c r="AF153" s="4"/>
      <c r="AG153" s="4"/>
      <c r="AH153" s="4"/>
    </row>
    <row r="154" spans="1:34" x14ac:dyDescent="0.25">
      <c r="A154" s="8" t="s">
        <v>59</v>
      </c>
      <c r="B154" s="4"/>
      <c r="C154" s="4"/>
      <c r="D154" s="4"/>
      <c r="E154" s="4"/>
      <c r="F154" s="4"/>
      <c r="G154" s="4"/>
      <c r="H154" s="4"/>
      <c r="I154" s="10">
        <f t="shared" si="12"/>
        <v>0</v>
      </c>
      <c r="K154" s="4"/>
      <c r="L154" s="4"/>
      <c r="M154" s="4"/>
      <c r="N154" s="4"/>
      <c r="O154" s="4"/>
      <c r="P154" s="4"/>
      <c r="Q154" s="4"/>
      <c r="S154" s="4"/>
      <c r="T154" s="4"/>
      <c r="U154" s="4"/>
      <c r="V154" s="4"/>
      <c r="W154" s="4"/>
      <c r="X154" s="4"/>
      <c r="Y154" s="4"/>
      <c r="Z154" s="10">
        <f t="shared" si="13"/>
        <v>0</v>
      </c>
      <c r="AB154" s="4"/>
      <c r="AC154" s="4"/>
      <c r="AD154" s="4"/>
      <c r="AE154" s="4"/>
      <c r="AF154" s="4"/>
      <c r="AG154" s="4"/>
      <c r="AH154" s="4"/>
    </row>
    <row r="155" spans="1:34" ht="15.75" thickBot="1" x14ac:dyDescent="0.3">
      <c r="A155" s="8" t="s">
        <v>60</v>
      </c>
      <c r="B155" s="4"/>
      <c r="C155" s="4"/>
      <c r="D155" s="4"/>
      <c r="E155" s="4"/>
      <c r="F155" s="4"/>
      <c r="G155" s="4"/>
      <c r="H155" s="4"/>
      <c r="I155" s="10">
        <f t="shared" si="12"/>
        <v>0</v>
      </c>
      <c r="K155" s="4"/>
      <c r="L155" s="4"/>
      <c r="M155" s="4"/>
      <c r="N155" s="4"/>
      <c r="O155" s="4"/>
      <c r="P155" s="4"/>
      <c r="Q155" s="4"/>
      <c r="S155" s="4"/>
      <c r="T155" s="4"/>
      <c r="U155" s="4"/>
      <c r="V155" s="4"/>
      <c r="W155" s="4"/>
      <c r="X155" s="4"/>
      <c r="Y155" s="4"/>
      <c r="Z155" s="10">
        <f t="shared" si="13"/>
        <v>0</v>
      </c>
      <c r="AB155" s="4"/>
      <c r="AC155" s="4"/>
      <c r="AD155" s="4"/>
      <c r="AE155" s="4"/>
      <c r="AF155" s="4"/>
      <c r="AG155" s="4"/>
      <c r="AH155" s="4"/>
    </row>
    <row r="156" spans="1:34" ht="15.75" thickBot="1" x14ac:dyDescent="0.3">
      <c r="A156" s="8" t="s">
        <v>61</v>
      </c>
      <c r="B156" s="40">
        <v>0.39634835977924948</v>
      </c>
      <c r="C156" s="17"/>
      <c r="D156" s="17"/>
      <c r="E156" s="40">
        <v>0.57661801168676508</v>
      </c>
      <c r="F156" s="40">
        <v>2.7033628533985488E-2</v>
      </c>
      <c r="G156" s="4"/>
      <c r="H156" s="4"/>
      <c r="I156" s="10">
        <f t="shared" si="12"/>
        <v>1</v>
      </c>
      <c r="K156" s="26">
        <v>0.72228989665104282</v>
      </c>
      <c r="L156" s="27"/>
      <c r="M156" s="27"/>
      <c r="N156" s="26">
        <v>0.83691553393254714</v>
      </c>
      <c r="O156" s="26">
        <v>0.75714012206383674</v>
      </c>
      <c r="P156" s="4"/>
      <c r="Q156" s="4"/>
      <c r="S156" s="32">
        <v>0.39349233364820713</v>
      </c>
      <c r="T156" s="36"/>
      <c r="U156" s="36"/>
      <c r="V156" s="32">
        <v>0.58498236195945974</v>
      </c>
      <c r="W156" s="32">
        <v>2.1525304392333234E-2</v>
      </c>
      <c r="X156" s="4"/>
      <c r="Y156" s="4"/>
      <c r="Z156" s="10">
        <f t="shared" si="13"/>
        <v>1</v>
      </c>
      <c r="AB156" s="34">
        <v>0.96699999999999997</v>
      </c>
      <c r="AC156" s="18"/>
      <c r="AD156" s="18"/>
      <c r="AE156" s="34">
        <v>0.92</v>
      </c>
      <c r="AF156" s="34">
        <v>0.85</v>
      </c>
      <c r="AG156" s="4"/>
      <c r="AH156" s="4"/>
    </row>
    <row r="157" spans="1:34" x14ac:dyDescent="0.25">
      <c r="A157" s="8" t="s">
        <v>62</v>
      </c>
      <c r="B157" s="4"/>
      <c r="C157" s="4"/>
      <c r="D157" s="4"/>
      <c r="E157" s="4"/>
      <c r="F157" s="4"/>
      <c r="G157" s="4"/>
      <c r="H157" s="4"/>
      <c r="I157" s="10">
        <f t="shared" si="12"/>
        <v>0</v>
      </c>
      <c r="K157" s="4"/>
      <c r="L157" s="4"/>
      <c r="M157" s="4"/>
      <c r="N157" s="4"/>
      <c r="O157" s="4"/>
      <c r="P157" s="4"/>
      <c r="Q157" s="4"/>
      <c r="S157" s="4"/>
      <c r="T157" s="4"/>
      <c r="U157" s="4"/>
      <c r="V157" s="4"/>
      <c r="W157" s="4"/>
      <c r="X157" s="4"/>
      <c r="Y157" s="4"/>
      <c r="Z157" s="10">
        <f t="shared" si="13"/>
        <v>0</v>
      </c>
      <c r="AB157" s="4"/>
      <c r="AC157" s="4"/>
      <c r="AD157" s="4"/>
      <c r="AE157" s="4"/>
      <c r="AF157" s="4"/>
      <c r="AG157" s="4"/>
      <c r="AH157" s="4"/>
    </row>
    <row r="158" spans="1:34" x14ac:dyDescent="0.25">
      <c r="A158" s="8" t="s">
        <v>63</v>
      </c>
      <c r="B158" s="4"/>
      <c r="C158" s="4"/>
      <c r="D158" s="4"/>
      <c r="E158" s="4"/>
      <c r="F158" s="4"/>
      <c r="G158" s="4"/>
      <c r="H158" s="4"/>
      <c r="I158" s="10">
        <f t="shared" si="12"/>
        <v>0</v>
      </c>
      <c r="K158" s="4"/>
      <c r="L158" s="4"/>
      <c r="M158" s="4"/>
      <c r="N158" s="4"/>
      <c r="O158" s="4"/>
      <c r="P158" s="4"/>
      <c r="Q158" s="4"/>
      <c r="S158" s="4"/>
      <c r="T158" s="4"/>
      <c r="U158" s="4"/>
      <c r="V158" s="4"/>
      <c r="W158" s="4"/>
      <c r="X158" s="4"/>
      <c r="Y158" s="4"/>
      <c r="Z158" s="10">
        <f t="shared" si="13"/>
        <v>0</v>
      </c>
      <c r="AB158" s="4"/>
      <c r="AC158" s="4"/>
      <c r="AD158" s="4"/>
      <c r="AE158" s="4"/>
      <c r="AF158" s="4"/>
      <c r="AG158" s="4"/>
      <c r="AH158" s="4"/>
    </row>
    <row r="159" spans="1:34" x14ac:dyDescent="0.25">
      <c r="A159" s="8" t="s">
        <v>66</v>
      </c>
      <c r="B159" s="4"/>
      <c r="C159" s="4"/>
      <c r="D159" s="4"/>
      <c r="E159" s="4"/>
      <c r="F159" s="4"/>
      <c r="G159" s="4"/>
      <c r="H159" s="4"/>
      <c r="I159" s="10">
        <f t="shared" si="12"/>
        <v>0</v>
      </c>
      <c r="K159" s="4"/>
      <c r="L159" s="4"/>
      <c r="M159" s="4"/>
      <c r="N159" s="4"/>
      <c r="O159" s="4"/>
      <c r="P159" s="4"/>
      <c r="Q159" s="4"/>
      <c r="S159" s="4"/>
      <c r="T159" s="4"/>
      <c r="U159" s="4"/>
      <c r="V159" s="4"/>
      <c r="W159" s="4"/>
      <c r="X159" s="4"/>
      <c r="Y159" s="4"/>
      <c r="Z159" s="10">
        <f t="shared" si="13"/>
        <v>0</v>
      </c>
      <c r="AB159" s="4"/>
      <c r="AC159" s="4"/>
      <c r="AD159" s="4"/>
      <c r="AE159" s="4"/>
      <c r="AF159" s="4"/>
      <c r="AG159" s="4"/>
      <c r="AH159" s="4"/>
    </row>
    <row r="160" spans="1:34" x14ac:dyDescent="0.25">
      <c r="A160" s="8" t="s">
        <v>64</v>
      </c>
      <c r="B160" s="4"/>
      <c r="C160" s="4"/>
      <c r="D160" s="4"/>
      <c r="E160" s="4"/>
      <c r="F160" s="4"/>
      <c r="G160" s="4"/>
      <c r="H160" s="4"/>
      <c r="I160" s="10">
        <f t="shared" si="12"/>
        <v>0</v>
      </c>
      <c r="K160" s="4"/>
      <c r="L160" s="4"/>
      <c r="M160" s="4"/>
      <c r="N160" s="4"/>
      <c r="O160" s="4"/>
      <c r="P160" s="4"/>
      <c r="Q160" s="4"/>
      <c r="S160" s="4"/>
      <c r="T160" s="4"/>
      <c r="U160" s="4"/>
      <c r="V160" s="4"/>
      <c r="W160" s="4"/>
      <c r="X160" s="4"/>
      <c r="Y160" s="4"/>
      <c r="Z160" s="10">
        <f t="shared" si="13"/>
        <v>0</v>
      </c>
      <c r="AB160" s="4"/>
      <c r="AC160" s="4"/>
      <c r="AD160" s="4"/>
      <c r="AE160" s="4"/>
      <c r="AF160" s="4"/>
      <c r="AG160" s="4"/>
      <c r="AH160" s="4"/>
    </row>
    <row r="162" spans="1:34" x14ac:dyDescent="0.25">
      <c r="A162" s="1" t="s">
        <v>92</v>
      </c>
    </row>
    <row r="163" spans="1:34" x14ac:dyDescent="0.25">
      <c r="A163" s="5" t="s">
        <v>40</v>
      </c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S163" s="6" t="s">
        <v>65</v>
      </c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</row>
    <row r="164" spans="1:34" x14ac:dyDescent="0.25">
      <c r="A164" s="7" t="s">
        <v>2</v>
      </c>
      <c r="B164" s="237" t="s">
        <v>41</v>
      </c>
      <c r="C164" s="238">
        <v>0</v>
      </c>
      <c r="D164" s="238">
        <v>0</v>
      </c>
      <c r="E164" s="238">
        <v>0</v>
      </c>
      <c r="F164" s="238">
        <v>0</v>
      </c>
      <c r="G164" s="238">
        <v>0</v>
      </c>
      <c r="H164" s="238">
        <v>0</v>
      </c>
      <c r="I164" s="238">
        <v>0</v>
      </c>
      <c r="K164" s="237" t="s">
        <v>42</v>
      </c>
      <c r="L164" s="238">
        <v>0</v>
      </c>
      <c r="M164" s="238">
        <v>0</v>
      </c>
      <c r="N164" s="238">
        <v>0</v>
      </c>
      <c r="O164" s="238">
        <v>0</v>
      </c>
      <c r="P164" s="238">
        <v>0</v>
      </c>
      <c r="Q164" s="238">
        <v>0</v>
      </c>
      <c r="S164" s="237" t="s">
        <v>41</v>
      </c>
      <c r="T164" s="238">
        <v>0</v>
      </c>
      <c r="U164" s="238">
        <v>0</v>
      </c>
      <c r="V164" s="238">
        <v>0</v>
      </c>
      <c r="W164" s="238">
        <v>0</v>
      </c>
      <c r="X164" s="238">
        <v>0</v>
      </c>
      <c r="Y164" s="238">
        <v>0</v>
      </c>
      <c r="Z164" s="238">
        <v>0</v>
      </c>
      <c r="AB164" s="237" t="s">
        <v>42</v>
      </c>
      <c r="AC164" s="238">
        <v>0</v>
      </c>
      <c r="AD164" s="238">
        <v>0</v>
      </c>
      <c r="AE164" s="238">
        <v>0</v>
      </c>
      <c r="AF164" s="238">
        <v>0</v>
      </c>
      <c r="AG164" s="238">
        <v>0</v>
      </c>
      <c r="AH164" s="238">
        <v>0</v>
      </c>
    </row>
    <row r="165" spans="1:34" x14ac:dyDescent="0.25">
      <c r="A165" s="8"/>
      <c r="B165" s="2" t="s">
        <v>43</v>
      </c>
      <c r="C165" s="2" t="s">
        <v>44</v>
      </c>
      <c r="D165" s="2" t="s">
        <v>45</v>
      </c>
      <c r="E165" s="2" t="s">
        <v>46</v>
      </c>
      <c r="F165" s="3" t="s">
        <v>47</v>
      </c>
      <c r="G165" s="2" t="s">
        <v>48</v>
      </c>
      <c r="H165" s="2" t="s">
        <v>18</v>
      </c>
      <c r="I165" s="9" t="s">
        <v>19</v>
      </c>
      <c r="K165" s="2" t="s">
        <v>43</v>
      </c>
      <c r="L165" s="2" t="s">
        <v>44</v>
      </c>
      <c r="M165" s="2" t="s">
        <v>45</v>
      </c>
      <c r="N165" s="2" t="s">
        <v>46</v>
      </c>
      <c r="O165" s="3" t="s">
        <v>47</v>
      </c>
      <c r="P165" s="2" t="s">
        <v>48</v>
      </c>
      <c r="Q165" s="2" t="s">
        <v>18</v>
      </c>
      <c r="S165" s="2" t="s">
        <v>43</v>
      </c>
      <c r="T165" s="2" t="s">
        <v>44</v>
      </c>
      <c r="U165" s="2" t="s">
        <v>45</v>
      </c>
      <c r="V165" s="2" t="s">
        <v>46</v>
      </c>
      <c r="W165" s="3" t="s">
        <v>47</v>
      </c>
      <c r="X165" s="2" t="s">
        <v>48</v>
      </c>
      <c r="Y165" s="2" t="s">
        <v>18</v>
      </c>
      <c r="Z165" s="9" t="s">
        <v>19</v>
      </c>
      <c r="AB165" s="2" t="s">
        <v>43</v>
      </c>
      <c r="AC165" s="2" t="s">
        <v>44</v>
      </c>
      <c r="AD165" s="2" t="s">
        <v>45</v>
      </c>
      <c r="AE165" s="2" t="s">
        <v>46</v>
      </c>
      <c r="AF165" s="3" t="s">
        <v>47</v>
      </c>
      <c r="AG165" s="2" t="s">
        <v>48</v>
      </c>
      <c r="AH165" s="2" t="s">
        <v>18</v>
      </c>
    </row>
    <row r="166" spans="1:34" x14ac:dyDescent="0.25">
      <c r="A166" s="8" t="s">
        <v>49</v>
      </c>
      <c r="B166" s="4"/>
      <c r="C166" s="4"/>
      <c r="D166" s="4"/>
      <c r="E166" s="4"/>
      <c r="F166" s="4"/>
      <c r="G166" s="4"/>
      <c r="H166" s="4"/>
      <c r="I166" s="10">
        <f>SUM(B166:H166)</f>
        <v>0</v>
      </c>
      <c r="K166" s="4"/>
      <c r="L166" s="4"/>
      <c r="M166" s="4"/>
      <c r="N166" s="4"/>
      <c r="O166" s="4"/>
      <c r="P166" s="4"/>
      <c r="Q166" s="4"/>
      <c r="S166" s="4"/>
      <c r="T166" s="4"/>
      <c r="U166" s="4"/>
      <c r="V166" s="4"/>
      <c r="W166" s="4"/>
      <c r="X166" s="4"/>
      <c r="Y166" s="4"/>
      <c r="Z166" s="10">
        <f>SUM(S166:Y166)</f>
        <v>0</v>
      </c>
      <c r="AB166" s="4"/>
      <c r="AC166" s="4"/>
      <c r="AD166" s="4"/>
      <c r="AE166" s="4"/>
      <c r="AF166" s="4"/>
      <c r="AG166" s="4"/>
      <c r="AH166" s="4"/>
    </row>
    <row r="167" spans="1:34" x14ac:dyDescent="0.25">
      <c r="A167" s="8" t="s">
        <v>50</v>
      </c>
      <c r="B167" s="4"/>
      <c r="C167" s="4"/>
      <c r="D167" s="4"/>
      <c r="E167" s="4"/>
      <c r="F167" s="4"/>
      <c r="G167" s="4"/>
      <c r="H167" s="4"/>
      <c r="I167" s="10">
        <f t="shared" ref="I167:I183" si="14">SUM(B167:H167)</f>
        <v>0</v>
      </c>
      <c r="K167" s="4"/>
      <c r="L167" s="4"/>
      <c r="M167" s="4"/>
      <c r="N167" s="4"/>
      <c r="O167" s="4"/>
      <c r="P167" s="4"/>
      <c r="Q167" s="4"/>
      <c r="S167" s="4"/>
      <c r="T167" s="4"/>
      <c r="U167" s="4"/>
      <c r="V167" s="4"/>
      <c r="W167" s="4"/>
      <c r="X167" s="4"/>
      <c r="Y167" s="4"/>
      <c r="Z167" s="10">
        <f t="shared" ref="Z167:Z183" si="15">SUM(S167:Y167)</f>
        <v>0</v>
      </c>
      <c r="AB167" s="4"/>
      <c r="AC167" s="4"/>
      <c r="AD167" s="4"/>
      <c r="AE167" s="4"/>
      <c r="AF167" s="4"/>
      <c r="AG167" s="4"/>
      <c r="AH167" s="4"/>
    </row>
    <row r="168" spans="1:34" x14ac:dyDescent="0.25">
      <c r="A168" s="8" t="s">
        <v>51</v>
      </c>
      <c r="B168" s="4"/>
      <c r="C168" s="4"/>
      <c r="D168" s="4"/>
      <c r="E168" s="4"/>
      <c r="F168" s="4"/>
      <c r="G168" s="4"/>
      <c r="H168" s="4"/>
      <c r="I168" s="10">
        <f t="shared" si="14"/>
        <v>0</v>
      </c>
      <c r="K168" s="4"/>
      <c r="L168" s="4"/>
      <c r="M168" s="4"/>
      <c r="N168" s="4"/>
      <c r="O168" s="4"/>
      <c r="P168" s="4"/>
      <c r="Q168" s="4"/>
      <c r="S168" s="4"/>
      <c r="T168" s="4"/>
      <c r="U168" s="4"/>
      <c r="V168" s="4"/>
      <c r="W168" s="4"/>
      <c r="X168" s="4"/>
      <c r="Y168" s="4"/>
      <c r="Z168" s="10">
        <f t="shared" si="15"/>
        <v>0</v>
      </c>
      <c r="AB168" s="4"/>
      <c r="AC168" s="4"/>
      <c r="AD168" s="4"/>
      <c r="AE168" s="4"/>
      <c r="AF168" s="4"/>
      <c r="AG168" s="4"/>
      <c r="AH168" s="4"/>
    </row>
    <row r="169" spans="1:34" x14ac:dyDescent="0.25">
      <c r="A169" s="11" t="s">
        <v>52</v>
      </c>
      <c r="B169" s="4"/>
      <c r="C169" s="4"/>
      <c r="D169" s="4"/>
      <c r="E169" s="4"/>
      <c r="F169" s="4"/>
      <c r="G169" s="4"/>
      <c r="H169" s="4"/>
      <c r="I169" s="10">
        <f t="shared" si="14"/>
        <v>0</v>
      </c>
      <c r="K169" s="4"/>
      <c r="L169" s="4"/>
      <c r="M169" s="4"/>
      <c r="N169" s="4"/>
      <c r="O169" s="4"/>
      <c r="P169" s="4"/>
      <c r="Q169" s="4"/>
      <c r="S169" s="4"/>
      <c r="T169" s="4"/>
      <c r="U169" s="4"/>
      <c r="V169" s="4"/>
      <c r="W169" s="4"/>
      <c r="X169" s="4"/>
      <c r="Y169" s="4"/>
      <c r="Z169" s="10">
        <f t="shared" si="15"/>
        <v>0</v>
      </c>
      <c r="AB169" s="4"/>
      <c r="AC169" s="4"/>
      <c r="AD169" s="4"/>
      <c r="AE169" s="4"/>
      <c r="AF169" s="4"/>
      <c r="AG169" s="4"/>
      <c r="AH169" s="4"/>
    </row>
    <row r="170" spans="1:34" x14ac:dyDescent="0.25">
      <c r="A170" s="12" t="s">
        <v>53</v>
      </c>
      <c r="B170" s="4"/>
      <c r="C170" s="4"/>
      <c r="D170" s="4"/>
      <c r="E170" s="4"/>
      <c r="F170" s="4"/>
      <c r="G170" s="4"/>
      <c r="H170" s="4"/>
      <c r="I170" s="10">
        <f t="shared" si="14"/>
        <v>0</v>
      </c>
      <c r="K170" s="4"/>
      <c r="L170" s="4"/>
      <c r="M170" s="4"/>
      <c r="N170" s="4"/>
      <c r="O170" s="4"/>
      <c r="P170" s="4"/>
      <c r="Q170" s="4"/>
      <c r="S170" s="4"/>
      <c r="T170" s="4"/>
      <c r="U170" s="4"/>
      <c r="V170" s="4"/>
      <c r="W170" s="4"/>
      <c r="X170" s="4"/>
      <c r="Y170" s="4"/>
      <c r="Z170" s="10">
        <f t="shared" si="15"/>
        <v>0</v>
      </c>
      <c r="AB170" s="4"/>
      <c r="AC170" s="4"/>
      <c r="AD170" s="4"/>
      <c r="AE170" s="4"/>
      <c r="AF170" s="4"/>
      <c r="AG170" s="4"/>
      <c r="AH170" s="4"/>
    </row>
    <row r="171" spans="1:34" x14ac:dyDescent="0.25">
      <c r="A171" s="8" t="s">
        <v>54</v>
      </c>
      <c r="B171" s="4"/>
      <c r="C171" s="4"/>
      <c r="D171" s="4"/>
      <c r="E171" s="4"/>
      <c r="F171" s="4"/>
      <c r="G171" s="4"/>
      <c r="H171" s="4"/>
      <c r="I171" s="10">
        <f t="shared" si="14"/>
        <v>0</v>
      </c>
      <c r="K171" s="4"/>
      <c r="L171" s="4"/>
      <c r="M171" s="4"/>
      <c r="N171" s="4"/>
      <c r="O171" s="4"/>
      <c r="P171" s="4"/>
      <c r="Q171" s="4"/>
      <c r="S171" s="4"/>
      <c r="T171" s="4"/>
      <c r="U171" s="4"/>
      <c r="V171" s="4"/>
      <c r="W171" s="4"/>
      <c r="X171" s="4"/>
      <c r="Y171" s="4"/>
      <c r="Z171" s="10">
        <f t="shared" si="15"/>
        <v>0</v>
      </c>
      <c r="AB171" s="4"/>
      <c r="AC171" s="4"/>
      <c r="AD171" s="4"/>
      <c r="AE171" s="4"/>
      <c r="AF171" s="4"/>
      <c r="AG171" s="4"/>
      <c r="AH171" s="4"/>
    </row>
    <row r="172" spans="1:34" x14ac:dyDescent="0.25">
      <c r="A172" s="8" t="s">
        <v>55</v>
      </c>
      <c r="B172" s="4"/>
      <c r="C172" s="4"/>
      <c r="D172" s="4"/>
      <c r="E172" s="4"/>
      <c r="F172" s="4"/>
      <c r="G172" s="4"/>
      <c r="H172" s="4"/>
      <c r="I172" s="10">
        <f t="shared" si="14"/>
        <v>0</v>
      </c>
      <c r="K172" s="4"/>
      <c r="L172" s="4"/>
      <c r="M172" s="4"/>
      <c r="N172" s="4"/>
      <c r="O172" s="4"/>
      <c r="P172" s="4"/>
      <c r="Q172" s="4"/>
      <c r="S172" s="4"/>
      <c r="T172" s="4"/>
      <c r="U172" s="4"/>
      <c r="V172" s="4"/>
      <c r="W172" s="4"/>
      <c r="X172" s="4"/>
      <c r="Y172" s="4"/>
      <c r="Z172" s="10">
        <f t="shared" si="15"/>
        <v>0</v>
      </c>
      <c r="AB172" s="4"/>
      <c r="AC172" s="4"/>
      <c r="AD172" s="4"/>
      <c r="AE172" s="4"/>
      <c r="AF172" s="4"/>
      <c r="AG172" s="4"/>
      <c r="AH172" s="4"/>
    </row>
    <row r="173" spans="1:34" x14ac:dyDescent="0.25">
      <c r="A173" s="8" t="s">
        <v>56</v>
      </c>
      <c r="B173" s="4"/>
      <c r="C173" s="4"/>
      <c r="D173" s="4"/>
      <c r="E173" s="4"/>
      <c r="F173" s="4"/>
      <c r="G173" s="4"/>
      <c r="H173" s="4"/>
      <c r="I173" s="10">
        <f t="shared" si="14"/>
        <v>0</v>
      </c>
      <c r="K173" s="4"/>
      <c r="L173" s="4"/>
      <c r="M173" s="4"/>
      <c r="N173" s="4"/>
      <c r="O173" s="4"/>
      <c r="P173" s="4"/>
      <c r="Q173" s="4"/>
      <c r="S173" s="4"/>
      <c r="T173" s="4"/>
      <c r="U173" s="4"/>
      <c r="V173" s="4"/>
      <c r="W173" s="4"/>
      <c r="X173" s="4"/>
      <c r="Y173" s="4"/>
      <c r="Z173" s="10">
        <f t="shared" si="15"/>
        <v>0</v>
      </c>
      <c r="AB173" s="4"/>
      <c r="AC173" s="4"/>
      <c r="AD173" s="4"/>
      <c r="AE173" s="4"/>
      <c r="AF173" s="4"/>
      <c r="AG173" s="4"/>
      <c r="AH173" s="4"/>
    </row>
    <row r="174" spans="1:34" x14ac:dyDescent="0.25">
      <c r="A174" s="8" t="s">
        <v>57</v>
      </c>
      <c r="B174" s="4"/>
      <c r="C174" s="4"/>
      <c r="D174" s="4"/>
      <c r="E174" s="4"/>
      <c r="F174" s="4"/>
      <c r="G174" s="4"/>
      <c r="H174" s="4"/>
      <c r="I174" s="10">
        <f t="shared" si="14"/>
        <v>0</v>
      </c>
      <c r="K174" s="4"/>
      <c r="L174" s="4"/>
      <c r="M174" s="4"/>
      <c r="N174" s="4"/>
      <c r="O174" s="4"/>
      <c r="P174" s="4"/>
      <c r="Q174" s="4"/>
      <c r="S174" s="4"/>
      <c r="T174" s="4"/>
      <c r="U174" s="4"/>
      <c r="V174" s="4"/>
      <c r="W174" s="4"/>
      <c r="X174" s="4"/>
      <c r="Y174" s="4"/>
      <c r="Z174" s="10">
        <f t="shared" si="15"/>
        <v>0</v>
      </c>
      <c r="AB174" s="4"/>
      <c r="AC174" s="4"/>
      <c r="AD174" s="4"/>
      <c r="AE174" s="4"/>
      <c r="AF174" s="4"/>
      <c r="AG174" s="4"/>
      <c r="AH174" s="4"/>
    </row>
    <row r="175" spans="1:34" x14ac:dyDescent="0.25">
      <c r="A175" s="8" t="s">
        <v>29</v>
      </c>
      <c r="B175" s="4"/>
      <c r="C175" s="41">
        <v>1</v>
      </c>
      <c r="D175" s="4"/>
      <c r="E175" s="4"/>
      <c r="F175" s="4"/>
      <c r="G175" s="4"/>
      <c r="H175" s="4"/>
      <c r="I175" s="10">
        <f t="shared" si="14"/>
        <v>1</v>
      </c>
      <c r="K175" s="4"/>
      <c r="L175" s="39">
        <v>0.85</v>
      </c>
      <c r="M175" s="4"/>
      <c r="N175" s="4"/>
      <c r="O175" s="4"/>
      <c r="P175" s="4"/>
      <c r="Q175" s="4"/>
      <c r="S175" s="4"/>
      <c r="T175" s="41">
        <v>1</v>
      </c>
      <c r="U175" s="4"/>
      <c r="V175" s="4"/>
      <c r="W175" s="4"/>
      <c r="X175" s="4"/>
      <c r="Y175" s="4"/>
      <c r="Z175" s="10">
        <f t="shared" si="15"/>
        <v>1</v>
      </c>
      <c r="AB175" s="4"/>
      <c r="AC175" s="41">
        <v>0.9</v>
      </c>
      <c r="AD175" s="4"/>
      <c r="AE175" s="4"/>
      <c r="AF175" s="4"/>
      <c r="AG175" s="4"/>
      <c r="AH175" s="4"/>
    </row>
    <row r="176" spans="1:34" x14ac:dyDescent="0.25">
      <c r="A176" s="8" t="s">
        <v>58</v>
      </c>
      <c r="B176" s="4"/>
      <c r="C176" s="4"/>
      <c r="D176" s="4"/>
      <c r="E176" s="4"/>
      <c r="F176" s="4"/>
      <c r="G176" s="4"/>
      <c r="H176" s="4"/>
      <c r="I176" s="10">
        <f t="shared" si="14"/>
        <v>0</v>
      </c>
      <c r="K176" s="4"/>
      <c r="L176" s="4"/>
      <c r="M176" s="4"/>
      <c r="N176" s="4"/>
      <c r="O176" s="4"/>
      <c r="P176" s="4"/>
      <c r="Q176" s="4"/>
      <c r="S176" s="4"/>
      <c r="T176" s="4"/>
      <c r="U176" s="4"/>
      <c r="V176" s="4"/>
      <c r="W176" s="4"/>
      <c r="X176" s="4"/>
      <c r="Y176" s="4"/>
      <c r="Z176" s="10">
        <f t="shared" si="15"/>
        <v>0</v>
      </c>
      <c r="AB176" s="4"/>
      <c r="AC176" s="4"/>
      <c r="AD176" s="4"/>
      <c r="AE176" s="4"/>
      <c r="AF176" s="4"/>
      <c r="AG176" s="4"/>
      <c r="AH176" s="4"/>
    </row>
    <row r="177" spans="1:34" x14ac:dyDescent="0.25">
      <c r="A177" s="8" t="s">
        <v>59</v>
      </c>
      <c r="B177" s="4"/>
      <c r="C177" s="4"/>
      <c r="D177" s="4"/>
      <c r="E177" s="4"/>
      <c r="F177" s="4"/>
      <c r="G177" s="4"/>
      <c r="H177" s="4"/>
      <c r="I177" s="10">
        <f t="shared" si="14"/>
        <v>0</v>
      </c>
      <c r="K177" s="4"/>
      <c r="L177" s="4"/>
      <c r="M177" s="4"/>
      <c r="N177" s="4"/>
      <c r="O177" s="4"/>
      <c r="P177" s="4"/>
      <c r="Q177" s="4"/>
      <c r="S177" s="4"/>
      <c r="T177" s="4"/>
      <c r="U177" s="4"/>
      <c r="V177" s="4"/>
      <c r="W177" s="4"/>
      <c r="X177" s="4"/>
      <c r="Y177" s="4"/>
      <c r="Z177" s="10">
        <f t="shared" si="15"/>
        <v>0</v>
      </c>
      <c r="AB177" s="4"/>
      <c r="AC177" s="4"/>
      <c r="AD177" s="4"/>
      <c r="AE177" s="4"/>
      <c r="AF177" s="4"/>
      <c r="AG177" s="4"/>
      <c r="AH177" s="4"/>
    </row>
    <row r="178" spans="1:34" x14ac:dyDescent="0.25">
      <c r="A178" s="8" t="s">
        <v>60</v>
      </c>
      <c r="B178" s="4"/>
      <c r="C178" s="4"/>
      <c r="D178" s="4"/>
      <c r="E178" s="4"/>
      <c r="F178" s="4"/>
      <c r="G178" s="4"/>
      <c r="H178" s="4"/>
      <c r="I178" s="10">
        <f t="shared" si="14"/>
        <v>0</v>
      </c>
      <c r="K178" s="4"/>
      <c r="L178" s="4"/>
      <c r="M178" s="4"/>
      <c r="N178" s="4"/>
      <c r="O178" s="4"/>
      <c r="P178" s="4"/>
      <c r="Q178" s="4"/>
      <c r="S178" s="4"/>
      <c r="T178" s="4"/>
      <c r="U178" s="4"/>
      <c r="V178" s="4"/>
      <c r="W178" s="4"/>
      <c r="X178" s="4"/>
      <c r="Y178" s="4"/>
      <c r="Z178" s="10">
        <f t="shared" si="15"/>
        <v>0</v>
      </c>
      <c r="AB178" s="4"/>
      <c r="AC178" s="4"/>
      <c r="AD178" s="4"/>
      <c r="AE178" s="4"/>
      <c r="AF178" s="4"/>
      <c r="AG178" s="4"/>
      <c r="AH178" s="4"/>
    </row>
    <row r="179" spans="1:34" x14ac:dyDescent="0.25">
      <c r="A179" s="8" t="s">
        <v>61</v>
      </c>
      <c r="B179" s="41">
        <v>0.92029441647311661</v>
      </c>
      <c r="C179" s="4"/>
      <c r="D179" s="4"/>
      <c r="E179" s="4"/>
      <c r="F179" s="41">
        <v>7.9705583526883436E-2</v>
      </c>
      <c r="G179" s="4"/>
      <c r="H179" s="4"/>
      <c r="I179" s="10">
        <f t="shared" si="14"/>
        <v>1</v>
      </c>
      <c r="K179" s="39">
        <v>0.88522985849730818</v>
      </c>
      <c r="L179" s="4"/>
      <c r="M179" s="4"/>
      <c r="N179" s="4"/>
      <c r="O179" s="39">
        <v>0.80500262042022019</v>
      </c>
      <c r="P179" s="4"/>
      <c r="Q179" s="4"/>
      <c r="S179" s="41">
        <v>0.90935230867217909</v>
      </c>
      <c r="T179" s="4"/>
      <c r="U179" s="4"/>
      <c r="V179" s="4"/>
      <c r="W179" s="41">
        <v>9.0647691327820662E-2</v>
      </c>
      <c r="X179" s="4"/>
      <c r="Y179" s="4"/>
      <c r="Z179" s="10">
        <f t="shared" si="15"/>
        <v>0.99999999999999978</v>
      </c>
      <c r="AB179" s="41">
        <v>0.96699999999999997</v>
      </c>
      <c r="AC179" s="4"/>
      <c r="AD179" s="4"/>
      <c r="AE179" s="4"/>
      <c r="AF179" s="41">
        <v>0.85</v>
      </c>
      <c r="AG179" s="4"/>
      <c r="AH179" s="4"/>
    </row>
    <row r="180" spans="1:34" x14ac:dyDescent="0.25">
      <c r="A180" s="8" t="s">
        <v>62</v>
      </c>
      <c r="B180" s="4"/>
      <c r="C180" s="4"/>
      <c r="D180" s="4"/>
      <c r="E180" s="4"/>
      <c r="F180" s="4"/>
      <c r="G180" s="4"/>
      <c r="H180" s="4"/>
      <c r="I180" s="10">
        <f t="shared" si="14"/>
        <v>0</v>
      </c>
      <c r="K180" s="4"/>
      <c r="L180" s="4"/>
      <c r="M180" s="4"/>
      <c r="N180" s="4"/>
      <c r="O180" s="4"/>
      <c r="P180" s="4"/>
      <c r="Q180" s="4"/>
      <c r="S180" s="4"/>
      <c r="T180" s="4"/>
      <c r="U180" s="4"/>
      <c r="V180" s="4"/>
      <c r="W180" s="4"/>
      <c r="X180" s="4"/>
      <c r="Y180" s="4"/>
      <c r="Z180" s="10">
        <f t="shared" si="15"/>
        <v>0</v>
      </c>
      <c r="AB180" s="4"/>
      <c r="AC180" s="4"/>
      <c r="AD180" s="4"/>
      <c r="AE180" s="4"/>
      <c r="AF180" s="4"/>
      <c r="AG180" s="4"/>
      <c r="AH180" s="4"/>
    </row>
    <row r="181" spans="1:34" x14ac:dyDescent="0.25">
      <c r="A181" s="8" t="s">
        <v>63</v>
      </c>
      <c r="B181" s="4"/>
      <c r="C181" s="4"/>
      <c r="D181" s="4"/>
      <c r="E181" s="4"/>
      <c r="F181" s="4"/>
      <c r="G181" s="4"/>
      <c r="H181" s="4"/>
      <c r="I181" s="10">
        <f t="shared" si="14"/>
        <v>0</v>
      </c>
      <c r="K181" s="4"/>
      <c r="L181" s="4"/>
      <c r="M181" s="4"/>
      <c r="N181" s="4"/>
      <c r="O181" s="4"/>
      <c r="P181" s="4"/>
      <c r="Q181" s="4"/>
      <c r="S181" s="4"/>
      <c r="T181" s="4"/>
      <c r="U181" s="4"/>
      <c r="V181" s="4"/>
      <c r="W181" s="4"/>
      <c r="X181" s="4"/>
      <c r="Y181" s="4"/>
      <c r="Z181" s="10">
        <f t="shared" si="15"/>
        <v>0</v>
      </c>
      <c r="AB181" s="4"/>
      <c r="AC181" s="4"/>
      <c r="AD181" s="4"/>
      <c r="AE181" s="4"/>
      <c r="AF181" s="4"/>
      <c r="AG181" s="4"/>
      <c r="AH181" s="4"/>
    </row>
    <row r="182" spans="1:34" x14ac:dyDescent="0.25">
      <c r="A182" s="8" t="s">
        <v>66</v>
      </c>
      <c r="B182" s="4"/>
      <c r="C182" s="4"/>
      <c r="D182" s="4"/>
      <c r="E182" s="4"/>
      <c r="F182" s="4"/>
      <c r="G182" s="4"/>
      <c r="H182" s="4"/>
      <c r="I182" s="10">
        <f t="shared" si="14"/>
        <v>0</v>
      </c>
      <c r="K182" s="4"/>
      <c r="L182" s="4"/>
      <c r="M182" s="4"/>
      <c r="N182" s="4"/>
      <c r="O182" s="4"/>
      <c r="P182" s="4"/>
      <c r="Q182" s="4"/>
      <c r="S182" s="4"/>
      <c r="T182" s="4"/>
      <c r="U182" s="4"/>
      <c r="V182" s="4"/>
      <c r="W182" s="4"/>
      <c r="X182" s="4"/>
      <c r="Y182" s="4"/>
      <c r="Z182" s="10">
        <f t="shared" si="15"/>
        <v>0</v>
      </c>
      <c r="AB182" s="4"/>
      <c r="AC182" s="4"/>
      <c r="AD182" s="4"/>
      <c r="AE182" s="4"/>
      <c r="AF182" s="4"/>
      <c r="AG182" s="4"/>
      <c r="AH182" s="4"/>
    </row>
    <row r="183" spans="1:34" x14ac:dyDescent="0.25">
      <c r="A183" s="8" t="s">
        <v>64</v>
      </c>
      <c r="B183" s="4"/>
      <c r="C183" s="4"/>
      <c r="D183" s="4"/>
      <c r="E183" s="4"/>
      <c r="F183" s="4"/>
      <c r="G183" s="4"/>
      <c r="H183" s="4"/>
      <c r="I183" s="10">
        <f t="shared" si="14"/>
        <v>0</v>
      </c>
      <c r="K183" s="4"/>
      <c r="L183" s="4"/>
      <c r="M183" s="4"/>
      <c r="N183" s="4"/>
      <c r="O183" s="4"/>
      <c r="P183" s="4"/>
      <c r="Q183" s="4"/>
      <c r="S183" s="4"/>
      <c r="T183" s="4"/>
      <c r="U183" s="4"/>
      <c r="V183" s="4"/>
      <c r="W183" s="4"/>
      <c r="X183" s="4"/>
      <c r="Y183" s="4"/>
      <c r="Z183" s="10">
        <f t="shared" si="15"/>
        <v>0</v>
      </c>
      <c r="AB183" s="4"/>
      <c r="AC183" s="4"/>
      <c r="AD183" s="4"/>
      <c r="AE183" s="4"/>
      <c r="AF183" s="4"/>
      <c r="AG183" s="4"/>
      <c r="AH183" s="4"/>
    </row>
    <row r="185" spans="1:34" ht="15.75" thickBot="1" x14ac:dyDescent="0.3">
      <c r="A185" s="99" t="s">
        <v>84</v>
      </c>
    </row>
    <row r="186" spans="1:34" ht="27" thickBot="1" x14ac:dyDescent="0.3">
      <c r="A186" s="93" t="s">
        <v>79</v>
      </c>
      <c r="B186" s="95" t="s">
        <v>80</v>
      </c>
      <c r="C186" s="96" t="s">
        <v>81</v>
      </c>
      <c r="D186" s="97" t="s">
        <v>83</v>
      </c>
      <c r="E186" s="107" t="s">
        <v>111</v>
      </c>
    </row>
    <row r="187" spans="1:34" ht="27" thickBot="1" x14ac:dyDescent="0.3">
      <c r="A187" s="94"/>
      <c r="B187" s="95" t="s">
        <v>68</v>
      </c>
      <c r="C187" s="96" t="s">
        <v>82</v>
      </c>
      <c r="D187" s="97" t="s">
        <v>76</v>
      </c>
      <c r="G187" s="107" t="s">
        <v>159</v>
      </c>
      <c r="I187" s="42" t="s">
        <v>168</v>
      </c>
      <c r="L187" s="236" t="s">
        <v>173</v>
      </c>
      <c r="M187" s="236"/>
      <c r="N187" t="s">
        <v>174</v>
      </c>
      <c r="P187" s="236" t="s">
        <v>175</v>
      </c>
      <c r="Q187" s="236"/>
    </row>
    <row r="188" spans="1:34" x14ac:dyDescent="0.25">
      <c r="A188" t="s">
        <v>85</v>
      </c>
      <c r="B188" s="108">
        <f>B202</f>
        <v>0.48271722007217177</v>
      </c>
      <c r="C188" s="46">
        <v>38873156</v>
      </c>
      <c r="D188" s="46">
        <f>C188*B188</f>
        <v>18764741.799751863</v>
      </c>
      <c r="E188" t="s">
        <v>112</v>
      </c>
      <c r="G188" s="110">
        <v>2116.1999999999998</v>
      </c>
      <c r="H188" t="s">
        <v>163</v>
      </c>
      <c r="I188" s="110">
        <v>1999</v>
      </c>
      <c r="J188" t="s">
        <v>169</v>
      </c>
      <c r="L188" s="111">
        <f>B188*10^6</f>
        <v>482717.22007217177</v>
      </c>
      <c r="M188" s="111">
        <f>G188</f>
        <v>2116.1999999999998</v>
      </c>
      <c r="N188" s="159">
        <f>L188/M188</f>
        <v>228.10567057564114</v>
      </c>
      <c r="P188" s="111">
        <f>C188/1000</f>
        <v>38873.156000000003</v>
      </c>
      <c r="Q188" s="111">
        <f>I188</f>
        <v>1999</v>
      </c>
      <c r="R188" s="159">
        <f>P188/Q188</f>
        <v>19.446301150575287</v>
      </c>
      <c r="S188" t="s">
        <v>176</v>
      </c>
    </row>
    <row r="189" spans="1:34" x14ac:dyDescent="0.25">
      <c r="A189" t="s">
        <v>86</v>
      </c>
      <c r="B189" s="108">
        <f t="shared" ref="B189:B195" si="16">B203</f>
        <v>1.121638547820133E-2</v>
      </c>
      <c r="C189" s="46">
        <v>6719519</v>
      </c>
      <c r="D189" s="46">
        <f t="shared" ref="D189:D195" si="17">C189*B189</f>
        <v>75368.715332097927</v>
      </c>
      <c r="E189" t="s">
        <v>135</v>
      </c>
      <c r="G189" s="110">
        <v>999.1</v>
      </c>
      <c r="H189" t="s">
        <v>167</v>
      </c>
      <c r="I189" s="110">
        <v>6536</v>
      </c>
      <c r="J189" t="s">
        <v>170</v>
      </c>
      <c r="L189" s="111">
        <f t="shared" ref="L189:L195" si="18">B189*10^6</f>
        <v>11216.38547820133</v>
      </c>
      <c r="M189" s="111">
        <f t="shared" ref="M189:M195" si="19">G189</f>
        <v>999.1</v>
      </c>
      <c r="N189" s="161">
        <f t="shared" ref="N189:N195" si="20">L189/M189</f>
        <v>11.226489318588058</v>
      </c>
      <c r="P189" s="111">
        <f t="shared" ref="P189:P195" si="21">C189/1000</f>
        <v>6719.5190000000002</v>
      </c>
      <c r="Q189" s="111">
        <f t="shared" ref="Q189:Q195" si="22">I189</f>
        <v>6536</v>
      </c>
      <c r="R189" s="160">
        <f t="shared" ref="R189:R195" si="23">P189/Q189</f>
        <v>1.0280781823745411</v>
      </c>
    </row>
    <row r="190" spans="1:34" x14ac:dyDescent="0.25">
      <c r="A190" t="s">
        <v>87</v>
      </c>
      <c r="B190" s="108">
        <f t="shared" si="16"/>
        <v>4.65235509224287E-3</v>
      </c>
      <c r="C190" s="46">
        <v>7885000</v>
      </c>
      <c r="D190" s="46">
        <f t="shared" si="17"/>
        <v>36683.819902335032</v>
      </c>
      <c r="E190" t="s">
        <v>143</v>
      </c>
      <c r="G190" s="110">
        <v>4629</v>
      </c>
      <c r="H190" t="s">
        <v>162</v>
      </c>
      <c r="I190" s="110">
        <v>1744</v>
      </c>
      <c r="J190" t="s">
        <v>162</v>
      </c>
      <c r="L190" s="111">
        <f t="shared" si="18"/>
        <v>4652.3550922428703</v>
      </c>
      <c r="M190" s="111">
        <f t="shared" si="19"/>
        <v>4629</v>
      </c>
      <c r="N190" s="160">
        <f t="shared" si="20"/>
        <v>1.0050453860969693</v>
      </c>
      <c r="P190" s="111">
        <f>C190/1000</f>
        <v>7885</v>
      </c>
      <c r="Q190" s="111">
        <f>I190</f>
        <v>1744</v>
      </c>
      <c r="R190" s="160">
        <f t="shared" si="23"/>
        <v>4.5212155963302756</v>
      </c>
    </row>
    <row r="191" spans="1:34" x14ac:dyDescent="0.25">
      <c r="A191" t="s">
        <v>141</v>
      </c>
      <c r="B191" s="108">
        <f t="shared" si="16"/>
        <v>1.516568506291883E-4</v>
      </c>
      <c r="C191" s="110">
        <f>(29.67+42.32+5860)*10^6</f>
        <v>5931990000</v>
      </c>
      <c r="D191" s="46">
        <f t="shared" si="17"/>
        <v>899626.92136383872</v>
      </c>
      <c r="E191" t="s">
        <v>142</v>
      </c>
      <c r="G191" s="110">
        <v>3558</v>
      </c>
      <c r="H191" t="s">
        <v>160</v>
      </c>
      <c r="I191" s="110">
        <v>3643</v>
      </c>
      <c r="J191" t="s">
        <v>172</v>
      </c>
      <c r="L191" s="111">
        <f t="shared" si="18"/>
        <v>151.65685062918831</v>
      </c>
      <c r="M191" s="111">
        <f t="shared" si="19"/>
        <v>3558</v>
      </c>
      <c r="N191" s="159">
        <f t="shared" si="20"/>
        <v>4.2624185112194582E-2</v>
      </c>
      <c r="P191" s="111">
        <f t="shared" si="21"/>
        <v>5931990</v>
      </c>
      <c r="Q191" s="111">
        <f t="shared" si="22"/>
        <v>3643</v>
      </c>
      <c r="R191" s="159">
        <f>P191/Q191</f>
        <v>1628.3255558605545</v>
      </c>
      <c r="S191" t="s">
        <v>177</v>
      </c>
      <c r="T191" s="111">
        <f>5860*10^6*2/10^6</f>
        <v>11720</v>
      </c>
      <c r="U191" t="s">
        <v>180</v>
      </c>
    </row>
    <row r="192" spans="1:34" x14ac:dyDescent="0.25">
      <c r="A192" t="s">
        <v>140</v>
      </c>
      <c r="B192" s="108">
        <f>B206</f>
        <v>2.8367871842818426E-2</v>
      </c>
      <c r="C192" s="110">
        <f>(5865155+5213585+5839034+6230169)</f>
        <v>23147943</v>
      </c>
      <c r="D192" s="46">
        <f t="shared" si="17"/>
        <v>656657.88044886582</v>
      </c>
      <c r="E192" t="s">
        <v>139</v>
      </c>
      <c r="G192" s="110">
        <v>500.9</v>
      </c>
      <c r="H192" t="s">
        <v>166</v>
      </c>
      <c r="I192" s="110">
        <v>5039</v>
      </c>
      <c r="J192" t="s">
        <v>166</v>
      </c>
      <c r="L192" s="111">
        <f t="shared" si="18"/>
        <v>28367.871842818426</v>
      </c>
      <c r="M192" s="111">
        <f t="shared" si="19"/>
        <v>500.9</v>
      </c>
      <c r="N192" s="159">
        <f t="shared" si="20"/>
        <v>56.633802840523913</v>
      </c>
      <c r="P192" s="111">
        <f t="shared" si="21"/>
        <v>23147.942999999999</v>
      </c>
      <c r="Q192" s="111">
        <f t="shared" si="22"/>
        <v>5039</v>
      </c>
      <c r="R192" s="160">
        <f t="shared" si="23"/>
        <v>4.5937572931137129</v>
      </c>
    </row>
    <row r="193" spans="1:18" x14ac:dyDescent="0.25">
      <c r="A193" t="s">
        <v>90</v>
      </c>
      <c r="B193" s="108">
        <f t="shared" si="16"/>
        <v>1.6618291275333662E-2</v>
      </c>
      <c r="C193" s="110">
        <v>70000000</v>
      </c>
      <c r="D193" s="46">
        <f t="shared" si="17"/>
        <v>1163280.3892733564</v>
      </c>
      <c r="E193" t="s">
        <v>138</v>
      </c>
      <c r="G193" s="110" t="s">
        <v>165</v>
      </c>
      <c r="I193" s="110"/>
      <c r="L193" s="111">
        <f t="shared" si="18"/>
        <v>16618.291275333664</v>
      </c>
      <c r="M193" s="111" t="str">
        <f t="shared" si="19"/>
        <v>nd</v>
      </c>
      <c r="N193" s="111"/>
      <c r="P193" s="111">
        <f t="shared" si="21"/>
        <v>70000</v>
      </c>
      <c r="Q193" s="111">
        <f t="shared" si="22"/>
        <v>0</v>
      </c>
    </row>
    <row r="194" spans="1:18" x14ac:dyDescent="0.25">
      <c r="A194" t="s">
        <v>137</v>
      </c>
      <c r="B194" s="108">
        <f t="shared" si="16"/>
        <v>2.7828360429108488E-3</v>
      </c>
      <c r="C194" s="110">
        <f>(14100000000+14424793)/100</f>
        <v>141144247.93000001</v>
      </c>
      <c r="D194" s="46">
        <f t="shared" si="17"/>
        <v>392781.30038914899</v>
      </c>
      <c r="E194" t="s">
        <v>136</v>
      </c>
      <c r="G194" s="110">
        <f>AVERAGE(2858.4,1779.1,4770.6)</f>
        <v>3136.0333333333333</v>
      </c>
      <c r="H194" t="s">
        <v>164</v>
      </c>
      <c r="I194" s="110">
        <f>9458+15691+1370</f>
        <v>26519</v>
      </c>
      <c r="J194" t="s">
        <v>171</v>
      </c>
      <c r="L194" s="111">
        <f t="shared" si="18"/>
        <v>2782.8360429108488</v>
      </c>
      <c r="M194" s="111">
        <f t="shared" si="19"/>
        <v>3136.0333333333333</v>
      </c>
      <c r="N194" s="160">
        <f t="shared" si="20"/>
        <v>0.88737451012771407</v>
      </c>
      <c r="P194" s="111">
        <f t="shared" si="21"/>
        <v>141144.24793000001</v>
      </c>
      <c r="Q194" s="111">
        <f>I194</f>
        <v>26519</v>
      </c>
      <c r="R194" s="160">
        <f>P194/Q194</f>
        <v>5.3223819876315099</v>
      </c>
    </row>
    <row r="195" spans="1:18" x14ac:dyDescent="0.25">
      <c r="A195" t="s">
        <v>92</v>
      </c>
      <c r="B195" s="108">
        <f t="shared" si="16"/>
        <v>7.7763993934711131E-3</v>
      </c>
      <c r="C195" s="46">
        <v>10600000</v>
      </c>
      <c r="D195" s="46">
        <f t="shared" si="17"/>
        <v>82429.833570793795</v>
      </c>
      <c r="E195" s="158" t="s">
        <v>135</v>
      </c>
      <c r="G195" s="110">
        <v>413</v>
      </c>
      <c r="H195" t="s">
        <v>161</v>
      </c>
      <c r="I195" s="110">
        <v>7629</v>
      </c>
      <c r="L195" s="111">
        <f t="shared" si="18"/>
        <v>7776.3993934711134</v>
      </c>
      <c r="M195" s="111">
        <f t="shared" si="19"/>
        <v>413</v>
      </c>
      <c r="N195" s="161">
        <f t="shared" si="20"/>
        <v>18.829054221479694</v>
      </c>
      <c r="P195" s="111">
        <f t="shared" si="21"/>
        <v>10600</v>
      </c>
      <c r="Q195" s="111">
        <f t="shared" si="22"/>
        <v>7629</v>
      </c>
      <c r="R195" s="160">
        <f t="shared" si="23"/>
        <v>1.3894350504653297</v>
      </c>
    </row>
    <row r="196" spans="1:18" x14ac:dyDescent="0.25">
      <c r="D196" s="46">
        <f>SUM(D188:D195)</f>
        <v>22071570.660032298</v>
      </c>
    </row>
    <row r="198" spans="1:18" x14ac:dyDescent="0.25">
      <c r="C198" s="46">
        <v>2586188</v>
      </c>
    </row>
    <row r="199" spans="1:18" ht="15.75" thickBot="1" x14ac:dyDescent="0.3">
      <c r="A199" s="99" t="s">
        <v>75</v>
      </c>
    </row>
    <row r="200" spans="1:18" ht="26.25" thickBot="1" x14ac:dyDescent="0.3">
      <c r="A200" s="93" t="s">
        <v>79</v>
      </c>
      <c r="B200" s="102" t="s">
        <v>80</v>
      </c>
      <c r="C200" s="103" t="s">
        <v>81</v>
      </c>
      <c r="D200" s="104" t="s">
        <v>83</v>
      </c>
      <c r="F200" s="106" t="s">
        <v>93</v>
      </c>
      <c r="G200" s="106" t="s">
        <v>95</v>
      </c>
    </row>
    <row r="201" spans="1:18" ht="15.75" thickBot="1" x14ac:dyDescent="0.3">
      <c r="A201" s="94"/>
      <c r="B201" s="95" t="s">
        <v>68</v>
      </c>
      <c r="C201" s="96" t="s">
        <v>82</v>
      </c>
      <c r="D201" s="97" t="s">
        <v>76</v>
      </c>
      <c r="F201" s="107" t="s">
        <v>94</v>
      </c>
    </row>
    <row r="202" spans="1:18" x14ac:dyDescent="0.25">
      <c r="A202" t="s">
        <v>85</v>
      </c>
      <c r="B202" s="129">
        <f t="shared" ref="B202:B209" si="24">D202/C202</f>
        <v>0.48271722007217177</v>
      </c>
      <c r="C202" s="46">
        <f>SUM($D$238:$D$272)</f>
        <v>7335127.3800000008</v>
      </c>
      <c r="D202" s="46">
        <f>SUM($E$238:$E$272)+SUM($F$238:$F$272)</f>
        <v>3540792.297748873</v>
      </c>
      <c r="F202">
        <v>35</v>
      </c>
      <c r="G202" t="s">
        <v>124</v>
      </c>
    </row>
    <row r="203" spans="1:18" x14ac:dyDescent="0.25">
      <c r="A203" t="s">
        <v>86</v>
      </c>
      <c r="B203" s="129">
        <f t="shared" si="24"/>
        <v>1.121638547820133E-2</v>
      </c>
      <c r="C203" s="46">
        <f>D281</f>
        <v>371525.84161259158</v>
      </c>
      <c r="D203" s="46">
        <f>B301</f>
        <v>4167.1770546399994</v>
      </c>
      <c r="F203">
        <v>2</v>
      </c>
      <c r="G203" t="s">
        <v>119</v>
      </c>
    </row>
    <row r="204" spans="1:18" x14ac:dyDescent="0.25">
      <c r="A204" t="s">
        <v>87</v>
      </c>
      <c r="B204" s="129">
        <f t="shared" si="24"/>
        <v>4.65235509224287E-3</v>
      </c>
      <c r="C204" s="46">
        <f>D304</f>
        <v>1191420</v>
      </c>
      <c r="D204" s="46">
        <f>B324</f>
        <v>5542.9089039999999</v>
      </c>
      <c r="F204">
        <v>2</v>
      </c>
      <c r="G204" t="s">
        <v>123</v>
      </c>
    </row>
    <row r="205" spans="1:18" x14ac:dyDescent="0.25">
      <c r="A205" t="s">
        <v>88</v>
      </c>
      <c r="B205" s="129">
        <f t="shared" si="24"/>
        <v>1.516568506291883E-4</v>
      </c>
      <c r="C205" s="46">
        <f>D326</f>
        <v>59839000</v>
      </c>
      <c r="D205" s="46">
        <f>B346</f>
        <v>9074.9942847999991</v>
      </c>
      <c r="F205" s="46">
        <v>4</v>
      </c>
      <c r="G205" t="s">
        <v>127</v>
      </c>
    </row>
    <row r="206" spans="1:18" x14ac:dyDescent="0.25">
      <c r="A206" t="s">
        <v>89</v>
      </c>
      <c r="B206" s="129">
        <f t="shared" si="24"/>
        <v>2.8367871842818426E-2</v>
      </c>
      <c r="C206" s="46">
        <f>D348</f>
        <v>73800</v>
      </c>
      <c r="D206" s="46">
        <f>B368</f>
        <v>2093.5489419999999</v>
      </c>
      <c r="E206" t="s">
        <v>222</v>
      </c>
      <c r="F206">
        <v>2</v>
      </c>
      <c r="G206" t="s">
        <v>144</v>
      </c>
    </row>
    <row r="207" spans="1:18" x14ac:dyDescent="0.25">
      <c r="A207" t="s">
        <v>90</v>
      </c>
      <c r="B207" s="129">
        <f t="shared" si="24"/>
        <v>1.6618291275333662E-2</v>
      </c>
      <c r="C207" s="46">
        <f>D370</f>
        <v>190400</v>
      </c>
      <c r="D207" s="46">
        <f>B390</f>
        <v>3164.1226588235295</v>
      </c>
      <c r="E207" t="s">
        <v>223</v>
      </c>
      <c r="F207">
        <v>2</v>
      </c>
      <c r="G207" t="s">
        <v>130</v>
      </c>
    </row>
    <row r="208" spans="1:18" x14ac:dyDescent="0.25">
      <c r="A208" t="s">
        <v>91</v>
      </c>
      <c r="B208" s="129">
        <f t="shared" si="24"/>
        <v>2.7828360429108488E-3</v>
      </c>
      <c r="C208" s="46">
        <f>D392</f>
        <v>31705517.66204102</v>
      </c>
      <c r="D208" s="46">
        <f>B412</f>
        <v>88231.257309074252</v>
      </c>
      <c r="E208" t="s">
        <v>221</v>
      </c>
      <c r="F208">
        <v>6</v>
      </c>
      <c r="G208" t="s">
        <v>133</v>
      </c>
    </row>
    <row r="209" spans="1:7" x14ac:dyDescent="0.25">
      <c r="A209" t="s">
        <v>92</v>
      </c>
      <c r="B209" s="129">
        <f t="shared" si="24"/>
        <v>7.7763993934711131E-3</v>
      </c>
      <c r="C209" s="46">
        <f>D414</f>
        <v>83956</v>
      </c>
      <c r="D209" s="46">
        <f>B434</f>
        <v>652.87538747826079</v>
      </c>
      <c r="E209" t="s">
        <v>220</v>
      </c>
      <c r="F209">
        <v>2</v>
      </c>
      <c r="G209" t="s">
        <v>134</v>
      </c>
    </row>
    <row r="210" spans="1:7" x14ac:dyDescent="0.25">
      <c r="B210" s="51"/>
    </row>
    <row r="212" spans="1:7" ht="19.5" thickBot="1" x14ac:dyDescent="0.35">
      <c r="A212" s="43" t="s">
        <v>75</v>
      </c>
    </row>
    <row r="213" spans="1:7" ht="15.75" thickBot="1" x14ac:dyDescent="0.3">
      <c r="A213" s="1" t="s">
        <v>85</v>
      </c>
      <c r="B213" s="49" t="s">
        <v>122</v>
      </c>
      <c r="C213" s="50"/>
      <c r="D213" s="128">
        <f>$C$202</f>
        <v>7335127.3800000008</v>
      </c>
    </row>
    <row r="214" spans="1:7" x14ac:dyDescent="0.25">
      <c r="B214" s="42" t="s">
        <v>76</v>
      </c>
      <c r="C214" t="s">
        <v>67</v>
      </c>
      <c r="D214" s="42" t="s">
        <v>68</v>
      </c>
    </row>
    <row r="215" spans="1:7" x14ac:dyDescent="0.25">
      <c r="A215" t="s">
        <v>69</v>
      </c>
      <c r="B215" s="46"/>
      <c r="C215" s="52">
        <f>B215/B233</f>
        <v>0</v>
      </c>
      <c r="D215" s="108">
        <f>B215/D213</f>
        <v>0</v>
      </c>
    </row>
    <row r="216" spans="1:7" x14ac:dyDescent="0.25">
      <c r="A216" t="s">
        <v>21</v>
      </c>
      <c r="B216" s="46"/>
      <c r="C216" s="52">
        <f>B216/B233</f>
        <v>0</v>
      </c>
      <c r="D216" s="53">
        <f>B216/D213</f>
        <v>0</v>
      </c>
    </row>
    <row r="217" spans="1:7" x14ac:dyDescent="0.25">
      <c r="A217" t="s">
        <v>22</v>
      </c>
      <c r="B217" s="46"/>
      <c r="C217" s="52">
        <f>B217/B233</f>
        <v>0</v>
      </c>
      <c r="D217" s="53">
        <f>B217/D213</f>
        <v>0</v>
      </c>
    </row>
    <row r="218" spans="1:7" x14ac:dyDescent="0.25">
      <c r="A218" t="s">
        <v>70</v>
      </c>
      <c r="B218" s="46"/>
      <c r="C218" s="52">
        <f>B218/B233</f>
        <v>0</v>
      </c>
      <c r="D218" s="53">
        <f>B218/D213</f>
        <v>0</v>
      </c>
    </row>
    <row r="219" spans="1:7" x14ac:dyDescent="0.25">
      <c r="A219" t="s">
        <v>24</v>
      </c>
      <c r="B219" s="46">
        <f>SUM($E$238:$E$272)</f>
        <v>3369462.0460333731</v>
      </c>
      <c r="C219" s="52">
        <f>B219/B233</f>
        <v>0.95161245356740454</v>
      </c>
      <c r="D219" s="53">
        <f>B219/D213</f>
        <v>0.45935971817211613</v>
      </c>
    </row>
    <row r="220" spans="1:7" x14ac:dyDescent="0.25">
      <c r="A220" t="s">
        <v>71</v>
      </c>
      <c r="B220" s="46"/>
      <c r="C220" s="52">
        <f>B220/B233</f>
        <v>0</v>
      </c>
      <c r="D220" s="53">
        <f>B220/D213</f>
        <v>0</v>
      </c>
    </row>
    <row r="221" spans="1:7" x14ac:dyDescent="0.25">
      <c r="A221" t="s">
        <v>26</v>
      </c>
      <c r="B221" s="46"/>
      <c r="C221" s="52">
        <f>B221/B233</f>
        <v>0</v>
      </c>
      <c r="D221" s="53">
        <f>B221/D213</f>
        <v>0</v>
      </c>
    </row>
    <row r="222" spans="1:7" x14ac:dyDescent="0.25">
      <c r="A222" t="s">
        <v>72</v>
      </c>
      <c r="B222" s="46"/>
      <c r="C222" s="52">
        <f>B222/B233</f>
        <v>0</v>
      </c>
      <c r="D222" s="53">
        <f>B222/D213</f>
        <v>0</v>
      </c>
    </row>
    <row r="223" spans="1:7" x14ac:dyDescent="0.25">
      <c r="A223" t="s">
        <v>28</v>
      </c>
      <c r="B223" s="46"/>
      <c r="C223" s="52">
        <f>B223/B233</f>
        <v>0</v>
      </c>
      <c r="D223" s="53">
        <f>B223/D213</f>
        <v>0</v>
      </c>
    </row>
    <row r="224" spans="1:7" x14ac:dyDescent="0.25">
      <c r="A224" t="s">
        <v>29</v>
      </c>
      <c r="B224" s="46"/>
      <c r="C224" s="52">
        <f>B224/B233</f>
        <v>0</v>
      </c>
      <c r="D224" s="53">
        <f>B224/D213</f>
        <v>0</v>
      </c>
    </row>
    <row r="225" spans="1:20" x14ac:dyDescent="0.25">
      <c r="A225" t="s">
        <v>30</v>
      </c>
      <c r="B225" s="46"/>
      <c r="C225" s="52">
        <f>B225/B233</f>
        <v>0</v>
      </c>
      <c r="D225" s="53">
        <f>B225/D213</f>
        <v>0</v>
      </c>
    </row>
    <row r="226" spans="1:20" x14ac:dyDescent="0.25">
      <c r="A226" t="s">
        <v>31</v>
      </c>
      <c r="B226" s="46"/>
      <c r="C226" s="52">
        <f>B226/B233</f>
        <v>0</v>
      </c>
      <c r="D226" s="53">
        <f>B226/D213</f>
        <v>0</v>
      </c>
    </row>
    <row r="227" spans="1:20" x14ac:dyDescent="0.25">
      <c r="A227" t="s">
        <v>32</v>
      </c>
      <c r="B227" s="46"/>
      <c r="C227" s="52">
        <f>B227/B233</f>
        <v>0</v>
      </c>
      <c r="D227" s="53">
        <f>B227/D213</f>
        <v>0</v>
      </c>
    </row>
    <row r="228" spans="1:20" x14ac:dyDescent="0.25">
      <c r="A228" t="s">
        <v>73</v>
      </c>
      <c r="B228" s="46">
        <f>SUM($F$238:$F$272)</f>
        <v>171330.25171549997</v>
      </c>
      <c r="C228" s="52">
        <f>B228/B233</f>
        <v>4.8387546432595463E-2</v>
      </c>
      <c r="D228" s="108">
        <f>B228/D213</f>
        <v>2.3357501900055613E-2</v>
      </c>
    </row>
    <row r="229" spans="1:20" x14ac:dyDescent="0.25">
      <c r="A229" t="s">
        <v>34</v>
      </c>
      <c r="B229" s="46"/>
      <c r="C229" s="52">
        <f>B229/B233</f>
        <v>0</v>
      </c>
      <c r="D229" s="53">
        <f>B229/D213</f>
        <v>0</v>
      </c>
    </row>
    <row r="230" spans="1:20" x14ac:dyDescent="0.25">
      <c r="A230" t="s">
        <v>74</v>
      </c>
      <c r="B230" s="46"/>
      <c r="C230" s="52">
        <f>B230/B233</f>
        <v>0</v>
      </c>
      <c r="D230" s="53">
        <f>B230/D213</f>
        <v>0</v>
      </c>
    </row>
    <row r="231" spans="1:20" x14ac:dyDescent="0.25">
      <c r="A231" t="s">
        <v>36</v>
      </c>
      <c r="B231" s="46"/>
      <c r="C231" s="52">
        <f>B231/B233</f>
        <v>0</v>
      </c>
      <c r="D231" s="53">
        <f>B231/D213</f>
        <v>0</v>
      </c>
    </row>
    <row r="232" spans="1:20" x14ac:dyDescent="0.25">
      <c r="A232" t="s">
        <v>37</v>
      </c>
      <c r="B232" s="46"/>
      <c r="C232" s="52">
        <f>B232/B233</f>
        <v>0</v>
      </c>
      <c r="D232" s="53">
        <f>B232/D213</f>
        <v>0</v>
      </c>
    </row>
    <row r="233" spans="1:20" x14ac:dyDescent="0.25">
      <c r="A233" s="42" t="s">
        <v>38</v>
      </c>
      <c r="B233" s="47">
        <f>SUM(B215:B232)</f>
        <v>3540792.297748873</v>
      </c>
      <c r="D233" s="124">
        <f>B233/D213</f>
        <v>0.48271722007217177</v>
      </c>
    </row>
    <row r="237" spans="1:20" x14ac:dyDescent="0.25">
      <c r="A237" s="42" t="s">
        <v>96</v>
      </c>
      <c r="C237" t="s">
        <v>97</v>
      </c>
      <c r="D237" t="s">
        <v>98</v>
      </c>
      <c r="E237" t="s">
        <v>116</v>
      </c>
      <c r="F237" t="s">
        <v>117</v>
      </c>
      <c r="G237" t="s">
        <v>100</v>
      </c>
      <c r="H237" t="s">
        <v>104</v>
      </c>
      <c r="I237" t="s">
        <v>105</v>
      </c>
      <c r="J237" t="s">
        <v>106</v>
      </c>
      <c r="K237" t="s">
        <v>107</v>
      </c>
      <c r="L237" t="s">
        <v>108</v>
      </c>
      <c r="M237" t="s">
        <v>109</v>
      </c>
      <c r="N237" t="s">
        <v>110</v>
      </c>
    </row>
    <row r="238" spans="1:20" x14ac:dyDescent="0.25">
      <c r="A238" t="s">
        <v>188</v>
      </c>
      <c r="B238" t="s">
        <v>101</v>
      </c>
      <c r="C238" s="98">
        <v>0.70034086561776632</v>
      </c>
      <c r="D238" s="110">
        <v>70006.649999999994</v>
      </c>
      <c r="E238" s="46">
        <v>47394.208259999999</v>
      </c>
      <c r="F238" s="105">
        <v>1634.3095999999998</v>
      </c>
      <c r="G238" s="105">
        <v>0.98</v>
      </c>
      <c r="H238" s="46">
        <v>32162</v>
      </c>
      <c r="I238" s="112">
        <f t="shared" ref="I238:I272" si="25">H238/D238</f>
        <v>0.45941349857477831</v>
      </c>
      <c r="J238" s="112">
        <f t="shared" ref="J238:J272" si="26">H238/(D238/G238)</f>
        <v>0.45022522860328268</v>
      </c>
      <c r="K238" s="46">
        <v>283932</v>
      </c>
      <c r="L238" s="112">
        <f>H238/K238</f>
        <v>0.11327360072129947</v>
      </c>
      <c r="M238" s="111">
        <f t="shared" ref="M238:M272" si="27">K238/D238</f>
        <v>4.0557861288891841</v>
      </c>
      <c r="N238" s="111">
        <f t="shared" ref="N238:N272" si="28">K238/(D238/G238)</f>
        <v>3.9746704063114002</v>
      </c>
      <c r="Q238" s="113" t="s">
        <v>101</v>
      </c>
      <c r="R238" s="114">
        <v>0.11506584959999999</v>
      </c>
      <c r="S238" t="str">
        <f>INDEX($A$238:$A$272,MATCH(R238,$C$238:$C$272,0),1)</f>
        <v>U. Jatiboca</v>
      </c>
      <c r="T238" s="112"/>
    </row>
    <row r="239" spans="1:20" x14ac:dyDescent="0.25">
      <c r="A239" t="s">
        <v>189</v>
      </c>
      <c r="B239" t="s">
        <v>101</v>
      </c>
      <c r="C239" s="98">
        <v>0.13997912334155502</v>
      </c>
      <c r="D239" s="110">
        <v>186093</v>
      </c>
      <c r="E239" s="46">
        <v>21895.334999999999</v>
      </c>
      <c r="F239" s="105">
        <v>4153.7999999999993</v>
      </c>
      <c r="G239" s="105">
        <v>0.77</v>
      </c>
      <c r="H239" s="46">
        <v>98000</v>
      </c>
      <c r="I239" s="112">
        <f t="shared" si="25"/>
        <v>0.52661841122449526</v>
      </c>
      <c r="J239" s="112">
        <f t="shared" si="26"/>
        <v>0.40549617664286136</v>
      </c>
      <c r="K239" s="46">
        <v>256000</v>
      </c>
      <c r="L239" s="112">
        <f>H239/K239</f>
        <v>0.3828125</v>
      </c>
      <c r="M239" s="111">
        <f t="shared" si="27"/>
        <v>1.3756562578925591</v>
      </c>
      <c r="N239" s="111">
        <f t="shared" si="28"/>
        <v>1.0592553185772706</v>
      </c>
      <c r="Q239" s="113" t="s">
        <v>101</v>
      </c>
      <c r="R239" s="114">
        <v>0.13997912334155502</v>
      </c>
      <c r="S239" t="str">
        <f>INDEX($A$238:$A$272,MATCH(R239,$C$238:$C$272,0),1)</f>
        <v xml:space="preserve">Biosev Lagoa da Prata </v>
      </c>
      <c r="T239" s="112"/>
    </row>
    <row r="240" spans="1:20" x14ac:dyDescent="0.25">
      <c r="A240" t="s">
        <v>190</v>
      </c>
      <c r="B240" t="s">
        <v>102</v>
      </c>
      <c r="C240" s="98">
        <v>0.31989236815543698</v>
      </c>
      <c r="D240" s="110">
        <v>319615</v>
      </c>
      <c r="E240" s="46">
        <v>95707.267848000003</v>
      </c>
      <c r="F240" s="105">
        <v>6535.1313999999993</v>
      </c>
      <c r="G240" s="105">
        <v>0.8</v>
      </c>
      <c r="H240" s="46">
        <v>319315</v>
      </c>
      <c r="I240" s="112">
        <f t="shared" si="25"/>
        <v>0.99906137071163748</v>
      </c>
      <c r="J240" s="112">
        <f t="shared" si="26"/>
        <v>0.79924909656930998</v>
      </c>
      <c r="K240" s="46">
        <v>748883.15</v>
      </c>
      <c r="L240" s="112">
        <f>H240/K240</f>
        <v>0.42638828233750486</v>
      </c>
      <c r="M240" s="111">
        <f t="shared" si="27"/>
        <v>2.3430788605040438</v>
      </c>
      <c r="N240" s="111">
        <f t="shared" si="28"/>
        <v>1.8744630884032352</v>
      </c>
      <c r="Q240" s="113" t="s">
        <v>102</v>
      </c>
      <c r="R240" s="114">
        <v>0.14589589326276325</v>
      </c>
      <c r="S240" t="str">
        <f t="shared" ref="S240:S272" si="29">INDEX($A$238:$A$272,MATCH(R240,$C$238:$C$272,0),1)</f>
        <v xml:space="preserve">U. J. Pilon </v>
      </c>
      <c r="T240" s="112"/>
    </row>
    <row r="241" spans="1:21" x14ac:dyDescent="0.25">
      <c r="A241" t="s">
        <v>191</v>
      </c>
      <c r="B241" t="s">
        <v>102</v>
      </c>
      <c r="C241" s="98">
        <v>0.30578470725137091</v>
      </c>
      <c r="D241" s="110">
        <v>359096.55</v>
      </c>
      <c r="E241" s="46">
        <v>103231.06901672727</v>
      </c>
      <c r="F241" s="105">
        <v>6575.1643999999987</v>
      </c>
      <c r="G241" s="105">
        <v>0.8</v>
      </c>
      <c r="H241" s="46">
        <v>271208.38500000001</v>
      </c>
      <c r="I241" s="112">
        <f t="shared" si="25"/>
        <v>0.75525199281363198</v>
      </c>
      <c r="J241" s="112">
        <f t="shared" si="26"/>
        <v>0.60420159425090558</v>
      </c>
      <c r="K241" s="46">
        <v>807754.84363636363</v>
      </c>
      <c r="L241" s="112">
        <f>H241/K241</f>
        <v>0.33575581395348841</v>
      </c>
      <c r="M241" s="111">
        <f t="shared" si="27"/>
        <v>2.249408532708999</v>
      </c>
      <c r="N241" s="111">
        <f t="shared" si="28"/>
        <v>1.7995268261671993</v>
      </c>
      <c r="Q241" s="113" t="s">
        <v>101</v>
      </c>
      <c r="R241" s="114">
        <v>0.166072551821319</v>
      </c>
      <c r="S241" t="str">
        <f t="shared" si="29"/>
        <v>U. Bunge Itapagipe</v>
      </c>
      <c r="T241" s="112"/>
    </row>
    <row r="242" spans="1:21" x14ac:dyDescent="0.25">
      <c r="A242" t="s">
        <v>185</v>
      </c>
      <c r="B242" t="s">
        <v>101</v>
      </c>
      <c r="C242" s="98">
        <v>1.480497932581452</v>
      </c>
      <c r="D242" s="110">
        <v>143551</v>
      </c>
      <c r="E242" s="46">
        <v>209736.56281599999</v>
      </c>
      <c r="F242" s="105">
        <v>2790.395904</v>
      </c>
      <c r="G242" s="105">
        <v>0.88</v>
      </c>
      <c r="H242" s="46">
        <v>80114.080000000002</v>
      </c>
      <c r="I242" s="112">
        <f t="shared" si="25"/>
        <v>0.558087926938858</v>
      </c>
      <c r="J242" s="112">
        <f t="shared" si="26"/>
        <v>0.49111737570619507</v>
      </c>
      <c r="K242" s="46">
        <v>1386000</v>
      </c>
      <c r="L242" s="112">
        <f t="shared" ref="L242:L272" si="30">H242/K242</f>
        <v>5.7802366522366526E-2</v>
      </c>
      <c r="M242" s="111">
        <f t="shared" si="27"/>
        <v>9.6551051542657316</v>
      </c>
      <c r="N242" s="111">
        <f t="shared" si="28"/>
        <v>8.4964925357538448</v>
      </c>
      <c r="Q242" s="113" t="s">
        <v>102</v>
      </c>
      <c r="R242" s="114">
        <v>0.17150165627576627</v>
      </c>
      <c r="S242" t="str">
        <f t="shared" si="29"/>
        <v>U. Sao Martinho</v>
      </c>
      <c r="T242" s="112"/>
    </row>
    <row r="243" spans="1:21" x14ac:dyDescent="0.25">
      <c r="A243" t="s">
        <v>192</v>
      </c>
      <c r="B243" t="s">
        <v>101</v>
      </c>
      <c r="C243" s="98">
        <v>0.166072551821319</v>
      </c>
      <c r="D243" s="110">
        <v>114752</v>
      </c>
      <c r="E243" s="46">
        <v>17579.402094599998</v>
      </c>
      <c r="F243" s="105">
        <v>1477.7553719999996</v>
      </c>
      <c r="G243" s="105">
        <v>0.47</v>
      </c>
      <c r="H243" s="46">
        <v>29127</v>
      </c>
      <c r="I243" s="112">
        <f t="shared" si="25"/>
        <v>0.25382564138315672</v>
      </c>
      <c r="J243" s="112">
        <f t="shared" si="26"/>
        <v>0.11929805145008365</v>
      </c>
      <c r="K243" s="46">
        <v>233854</v>
      </c>
      <c r="L243" s="112">
        <f t="shared" si="30"/>
        <v>0.12455207095025102</v>
      </c>
      <c r="M243" s="111">
        <f t="shared" si="27"/>
        <v>2.0379078360290017</v>
      </c>
      <c r="N243" s="111">
        <f t="shared" si="28"/>
        <v>0.95781668293363076</v>
      </c>
      <c r="Q243" s="113" t="s">
        <v>102</v>
      </c>
      <c r="R243" s="114">
        <v>0.18672</v>
      </c>
      <c r="S243" t="str">
        <f t="shared" si="29"/>
        <v xml:space="preserve">Nardini </v>
      </c>
      <c r="T243" s="112"/>
      <c r="U243" s="92"/>
    </row>
    <row r="244" spans="1:21" x14ac:dyDescent="0.25">
      <c r="A244" t="s">
        <v>193</v>
      </c>
      <c r="B244" t="s">
        <v>101</v>
      </c>
      <c r="C244" s="98">
        <v>0.3135848389753802</v>
      </c>
      <c r="D244" s="110">
        <v>171877</v>
      </c>
      <c r="E244" s="46">
        <v>46799.086868571423</v>
      </c>
      <c r="F244" s="105">
        <v>7098.9344999999994</v>
      </c>
      <c r="G244" s="105">
        <v>0.68</v>
      </c>
      <c r="H244" s="46">
        <v>249055</v>
      </c>
      <c r="I244" s="112">
        <f t="shared" si="25"/>
        <v>1.449030411282487</v>
      </c>
      <c r="J244" s="112">
        <f t="shared" si="26"/>
        <v>0.98534067967209116</v>
      </c>
      <c r="K244" s="46">
        <v>632746</v>
      </c>
      <c r="L244" s="112">
        <f t="shared" si="30"/>
        <v>0.39360975810198723</v>
      </c>
      <c r="M244" s="111">
        <f t="shared" si="27"/>
        <v>3.6813884347527592</v>
      </c>
      <c r="N244" s="111">
        <f t="shared" si="28"/>
        <v>2.5033441356318762</v>
      </c>
      <c r="Q244" s="86" t="s">
        <v>101</v>
      </c>
      <c r="R244" s="123">
        <v>0.2806975901621625</v>
      </c>
      <c r="S244" t="str">
        <f t="shared" si="29"/>
        <v>U. SantoAngelo</v>
      </c>
      <c r="T244" s="112"/>
    </row>
    <row r="245" spans="1:21" x14ac:dyDescent="0.25">
      <c r="A245" t="s">
        <v>194</v>
      </c>
      <c r="B245" t="s">
        <v>101</v>
      </c>
      <c r="C245" s="98">
        <v>0.35114365357554339</v>
      </c>
      <c r="D245" s="110">
        <v>264721</v>
      </c>
      <c r="E245" s="46">
        <v>77807.456042571415</v>
      </c>
      <c r="F245" s="105">
        <v>15147.643075599997</v>
      </c>
      <c r="G245" s="105">
        <v>0.83</v>
      </c>
      <c r="H245" s="46">
        <v>403254</v>
      </c>
      <c r="I245" s="112">
        <f t="shared" si="25"/>
        <v>1.5233170016734601</v>
      </c>
      <c r="J245" s="112">
        <f t="shared" si="26"/>
        <v>1.2643531113889717</v>
      </c>
      <c r="K245" s="46">
        <v>780142</v>
      </c>
      <c r="L245" s="112">
        <f t="shared" si="30"/>
        <v>0.51689820571126799</v>
      </c>
      <c r="M245" s="111">
        <f t="shared" si="27"/>
        <v>2.9470348026790472</v>
      </c>
      <c r="N245" s="111">
        <f t="shared" si="28"/>
        <v>2.4460388862236089</v>
      </c>
      <c r="Q245" s="86" t="s">
        <v>102</v>
      </c>
      <c r="R245" s="123">
        <v>0.28202354191085571</v>
      </c>
      <c r="S245" t="str">
        <f t="shared" si="29"/>
        <v xml:space="preserve"> Ipiranga Descalvado</v>
      </c>
      <c r="T245" s="112"/>
    </row>
    <row r="246" spans="1:21" x14ac:dyDescent="0.25">
      <c r="A246" t="s">
        <v>195</v>
      </c>
      <c r="B246" t="s">
        <v>102</v>
      </c>
      <c r="C246" s="98">
        <v>0.71052516410626843</v>
      </c>
      <c r="D246" s="110">
        <v>188278</v>
      </c>
      <c r="E246" s="46">
        <v>127421.073</v>
      </c>
      <c r="F246" s="105">
        <v>6355.1838476000003</v>
      </c>
      <c r="G246" s="105">
        <v>0.75</v>
      </c>
      <c r="H246" s="46">
        <v>104771</v>
      </c>
      <c r="I246" s="112">
        <f t="shared" si="25"/>
        <v>0.55646968843943534</v>
      </c>
      <c r="J246" s="112">
        <f t="shared" si="26"/>
        <v>0.41735226632957645</v>
      </c>
      <c r="K246" s="46">
        <v>1008286</v>
      </c>
      <c r="L246" s="112">
        <f t="shared" si="30"/>
        <v>0.10391000172570085</v>
      </c>
      <c r="M246" s="111">
        <f t="shared" si="27"/>
        <v>5.355304390316447</v>
      </c>
      <c r="N246" s="111">
        <f t="shared" si="28"/>
        <v>4.016478292737335</v>
      </c>
      <c r="Q246" s="86" t="s">
        <v>101</v>
      </c>
      <c r="R246" s="123">
        <v>0.29374098580461583</v>
      </c>
      <c r="S246" t="str">
        <f t="shared" si="29"/>
        <v xml:space="preserve">U. CMAA Vale de Tijuco </v>
      </c>
      <c r="T246" s="112"/>
    </row>
    <row r="247" spans="1:21" x14ac:dyDescent="0.25">
      <c r="A247" t="s">
        <v>196</v>
      </c>
      <c r="B247" t="s">
        <v>101</v>
      </c>
      <c r="C247" s="98">
        <v>0.29374098580461583</v>
      </c>
      <c r="D247" s="110">
        <v>316300</v>
      </c>
      <c r="E247" s="46">
        <v>87618.693809999997</v>
      </c>
      <c r="F247" s="105">
        <v>5291.579999999999</v>
      </c>
      <c r="G247" s="105">
        <v>0.79</v>
      </c>
      <c r="H247" s="46">
        <v>86400</v>
      </c>
      <c r="I247" s="112">
        <f t="shared" si="25"/>
        <v>0.27315839392981345</v>
      </c>
      <c r="J247" s="112">
        <f t="shared" si="26"/>
        <v>0.21579513120455265</v>
      </c>
      <c r="K247" s="46">
        <v>1080000</v>
      </c>
      <c r="L247" s="112">
        <f t="shared" si="30"/>
        <v>0.08</v>
      </c>
      <c r="M247" s="111">
        <f t="shared" si="27"/>
        <v>3.4144799241226682</v>
      </c>
      <c r="N247" s="111">
        <f t="shared" si="28"/>
        <v>2.697439140056908</v>
      </c>
      <c r="Q247" s="86" t="s">
        <v>101</v>
      </c>
      <c r="R247" s="123">
        <v>0.30052757472560199</v>
      </c>
      <c r="S247" t="str">
        <f t="shared" si="29"/>
        <v xml:space="preserve">U. WD Agroindustrial </v>
      </c>
      <c r="T247" s="112"/>
    </row>
    <row r="248" spans="1:21" x14ac:dyDescent="0.25">
      <c r="A248" t="s">
        <v>186</v>
      </c>
      <c r="B248" t="s">
        <v>102</v>
      </c>
      <c r="C248" s="98">
        <v>1.2278009142857143</v>
      </c>
      <c r="D248" s="110">
        <v>682500</v>
      </c>
      <c r="E248" s="46">
        <v>830692.33199999994</v>
      </c>
      <c r="F248" s="105">
        <v>7281.7919999999995</v>
      </c>
      <c r="G248" s="105">
        <v>0.8</v>
      </c>
      <c r="H248" s="46">
        <v>322560</v>
      </c>
      <c r="I248" s="112">
        <f t="shared" si="25"/>
        <v>0.4726153846153846</v>
      </c>
      <c r="J248" s="112">
        <f t="shared" si="26"/>
        <v>0.37809230769230767</v>
      </c>
      <c r="K248" s="46">
        <v>6375600</v>
      </c>
      <c r="L248" s="112">
        <f>H248/K248</f>
        <v>5.059288537549407E-2</v>
      </c>
      <c r="M248" s="111">
        <f t="shared" si="27"/>
        <v>9.3415384615384607</v>
      </c>
      <c r="N248" s="111">
        <f t="shared" si="28"/>
        <v>7.4732307692307689</v>
      </c>
      <c r="Q248" s="86" t="s">
        <v>102</v>
      </c>
      <c r="R248" s="123">
        <v>0.30578470725137091</v>
      </c>
      <c r="S248" t="str">
        <f t="shared" si="29"/>
        <v xml:space="preserve">Biosev Vale do Rosario </v>
      </c>
      <c r="T248" s="112"/>
    </row>
    <row r="249" spans="1:21" x14ac:dyDescent="0.25">
      <c r="A249" t="s">
        <v>197</v>
      </c>
      <c r="B249" t="s">
        <v>101</v>
      </c>
      <c r="C249" s="98">
        <v>0.69990926299185041</v>
      </c>
      <c r="D249" s="110">
        <v>271424</v>
      </c>
      <c r="E249" s="46">
        <v>182298.87864000001</v>
      </c>
      <c r="F249" s="105">
        <v>7673.293158299999</v>
      </c>
      <c r="G249" s="105">
        <v>0.999</v>
      </c>
      <c r="H249" s="46">
        <v>260832</v>
      </c>
      <c r="I249" s="112">
        <f t="shared" si="25"/>
        <v>0.96097618486206082</v>
      </c>
      <c r="J249" s="112">
        <f t="shared" si="26"/>
        <v>0.96001520867719881</v>
      </c>
      <c r="K249" s="46">
        <v>1045554</v>
      </c>
      <c r="L249" s="112">
        <f t="shared" si="30"/>
        <v>0.24946774628570118</v>
      </c>
      <c r="M249" s="111">
        <f t="shared" si="27"/>
        <v>3.8521059302051404</v>
      </c>
      <c r="N249" s="111">
        <f t="shared" si="28"/>
        <v>3.8482538242749351</v>
      </c>
      <c r="Q249" s="86" t="s">
        <v>101</v>
      </c>
      <c r="R249" s="123">
        <v>0.3135848389753802</v>
      </c>
      <c r="S249" t="str">
        <f t="shared" si="29"/>
        <v>U. Bunge Santa Juliana</v>
      </c>
      <c r="T249" s="112"/>
    </row>
    <row r="250" spans="1:21" x14ac:dyDescent="0.25">
      <c r="A250" t="s">
        <v>198</v>
      </c>
      <c r="B250" t="s">
        <v>102</v>
      </c>
      <c r="C250" s="98">
        <v>0.46473619999999999</v>
      </c>
      <c r="D250" s="110">
        <v>15000</v>
      </c>
      <c r="E250" s="46">
        <v>5521.5990000000002</v>
      </c>
      <c r="F250" s="105">
        <v>1449.444</v>
      </c>
      <c r="G250" s="105">
        <v>1</v>
      </c>
      <c r="H250" s="46">
        <v>16854</v>
      </c>
      <c r="I250" s="112">
        <f t="shared" si="25"/>
        <v>1.1235999999999999</v>
      </c>
      <c r="J250" s="112">
        <f t="shared" si="26"/>
        <v>1.1235999999999999</v>
      </c>
      <c r="K250" s="46">
        <v>50000</v>
      </c>
      <c r="L250" s="112">
        <f t="shared" si="30"/>
        <v>0.33707999999999999</v>
      </c>
      <c r="M250" s="111">
        <f t="shared" si="27"/>
        <v>3.3333333333333335</v>
      </c>
      <c r="N250" s="111">
        <f t="shared" si="28"/>
        <v>3.3333333333333335</v>
      </c>
      <c r="Q250" s="86" t="s">
        <v>102</v>
      </c>
      <c r="R250" s="123">
        <v>0.31493951520729435</v>
      </c>
      <c r="S250" t="str">
        <f t="shared" si="29"/>
        <v xml:space="preserve">U. Raízen dois corregos </v>
      </c>
      <c r="T250" s="112"/>
    </row>
    <row r="251" spans="1:21" x14ac:dyDescent="0.25">
      <c r="A251" t="s">
        <v>199</v>
      </c>
      <c r="B251" t="s">
        <v>102</v>
      </c>
      <c r="C251" s="98">
        <v>0.28202354191085571</v>
      </c>
      <c r="D251" s="110">
        <v>110416.5</v>
      </c>
      <c r="E251" s="46">
        <v>29543.616269399998</v>
      </c>
      <c r="F251" s="105">
        <v>1596.4361459999996</v>
      </c>
      <c r="G251" s="105">
        <v>0.57999999999999996</v>
      </c>
      <c r="H251" s="46">
        <v>23649.1</v>
      </c>
      <c r="I251" s="112">
        <f t="shared" si="25"/>
        <v>0.21418085159373823</v>
      </c>
      <c r="J251" s="112">
        <f t="shared" si="26"/>
        <v>0.12422489392436817</v>
      </c>
      <c r="K251" s="46">
        <v>286440.31</v>
      </c>
      <c r="L251" s="112">
        <f t="shared" si="30"/>
        <v>8.2562052806045352E-2</v>
      </c>
      <c r="M251" s="111">
        <f t="shared" si="27"/>
        <v>2.5941803081966914</v>
      </c>
      <c r="N251" s="111">
        <f t="shared" si="28"/>
        <v>1.5046245787540811</v>
      </c>
      <c r="Q251" s="86" t="s">
        <v>102</v>
      </c>
      <c r="R251" s="123">
        <v>0.31637743691893572</v>
      </c>
      <c r="S251" t="str">
        <f t="shared" si="29"/>
        <v xml:space="preserve">U. Raízen diamante </v>
      </c>
      <c r="T251" s="112"/>
    </row>
    <row r="252" spans="1:21" x14ac:dyDescent="0.25">
      <c r="A252" t="s">
        <v>187</v>
      </c>
      <c r="B252" t="s">
        <v>102</v>
      </c>
      <c r="C252" s="98">
        <v>1.6977118172583168</v>
      </c>
      <c r="D252" s="110">
        <v>102893</v>
      </c>
      <c r="E252" s="46">
        <v>172106.99761716</v>
      </c>
      <c r="F252" s="105">
        <v>2575.6643959999997</v>
      </c>
      <c r="G252" s="105">
        <v>0.998</v>
      </c>
      <c r="H252" s="46">
        <v>30430.83</v>
      </c>
      <c r="I252" s="112">
        <f t="shared" si="25"/>
        <v>0.29575218916738749</v>
      </c>
      <c r="J252" s="112">
        <f t="shared" si="26"/>
        <v>0.29516068478905272</v>
      </c>
      <c r="K252" s="46">
        <v>870495</v>
      </c>
      <c r="L252" s="112">
        <f t="shared" si="30"/>
        <v>3.4958075577688562E-2</v>
      </c>
      <c r="M252" s="111">
        <f t="shared" si="27"/>
        <v>8.460196514826082</v>
      </c>
      <c r="N252" s="111">
        <f t="shared" si="28"/>
        <v>8.4432761217964298</v>
      </c>
      <c r="Q252" s="86" t="s">
        <v>102</v>
      </c>
      <c r="R252" s="123">
        <v>0.31989236815543698</v>
      </c>
      <c r="S252" t="str">
        <f t="shared" si="29"/>
        <v xml:space="preserve">Biosev Santa Elisa </v>
      </c>
      <c r="T252" s="112"/>
    </row>
    <row r="253" spans="1:21" x14ac:dyDescent="0.25">
      <c r="A253" t="s">
        <v>200</v>
      </c>
      <c r="B253" t="s">
        <v>102</v>
      </c>
      <c r="C253" s="98">
        <v>0.14589589326276325</v>
      </c>
      <c r="D253" s="110">
        <v>81621</v>
      </c>
      <c r="E253" s="46">
        <v>11126.738303999999</v>
      </c>
      <c r="F253" s="105">
        <v>781.43039999999985</v>
      </c>
      <c r="G253" s="105">
        <v>0.44</v>
      </c>
      <c r="H253" s="46">
        <v>14346.09584</v>
      </c>
      <c r="I253" s="112">
        <f t="shared" si="25"/>
        <v>0.17576476446012668</v>
      </c>
      <c r="J253" s="112">
        <f t="shared" si="26"/>
        <v>7.7336496362455737E-2</v>
      </c>
      <c r="K253" s="46">
        <v>150000</v>
      </c>
      <c r="L253" s="112">
        <f t="shared" si="30"/>
        <v>9.5640638933333327E-2</v>
      </c>
      <c r="M253" s="111">
        <f t="shared" si="27"/>
        <v>1.837762340574117</v>
      </c>
      <c r="N253" s="111">
        <f t="shared" si="28"/>
        <v>0.80861542985261148</v>
      </c>
      <c r="Q253" s="86" t="s">
        <v>101</v>
      </c>
      <c r="R253" s="123">
        <v>0.35114365357554339</v>
      </c>
      <c r="S253" t="str">
        <f t="shared" si="29"/>
        <v xml:space="preserve">U. Cerradao </v>
      </c>
      <c r="T253" s="112"/>
    </row>
    <row r="254" spans="1:21" x14ac:dyDescent="0.25">
      <c r="A254" t="s">
        <v>201</v>
      </c>
      <c r="B254" t="s">
        <v>101</v>
      </c>
      <c r="C254" s="98">
        <v>0.11506584959999999</v>
      </c>
      <c r="D254" s="110">
        <v>50000</v>
      </c>
      <c r="E254" s="46">
        <v>4759.4764799999994</v>
      </c>
      <c r="F254" s="105">
        <v>993.81599999999992</v>
      </c>
      <c r="G254" s="105">
        <v>0.69</v>
      </c>
      <c r="H254" s="46">
        <v>12096</v>
      </c>
      <c r="I254" s="112">
        <f t="shared" si="25"/>
        <v>0.24192</v>
      </c>
      <c r="J254" s="112">
        <f t="shared" si="26"/>
        <v>0.16692479999999998</v>
      </c>
      <c r="K254" s="46">
        <v>70000</v>
      </c>
      <c r="L254" s="112">
        <f t="shared" si="30"/>
        <v>0.17280000000000001</v>
      </c>
      <c r="M254" s="111">
        <f t="shared" si="27"/>
        <v>1.4</v>
      </c>
      <c r="N254" s="111">
        <f t="shared" si="28"/>
        <v>0.96599999999999997</v>
      </c>
      <c r="Q254" s="86" t="s">
        <v>102</v>
      </c>
      <c r="R254" s="123">
        <v>0.35318816861374436</v>
      </c>
      <c r="S254" t="str">
        <f t="shared" si="29"/>
        <v xml:space="preserve">U. Raízen Ibate </v>
      </c>
      <c r="T254" s="112"/>
      <c r="U254" s="92"/>
    </row>
    <row r="255" spans="1:21" x14ac:dyDescent="0.25">
      <c r="A255" t="s">
        <v>202</v>
      </c>
      <c r="B255" t="s">
        <v>102</v>
      </c>
      <c r="C255" s="98">
        <v>0.18672</v>
      </c>
      <c r="D255" s="110">
        <v>332500</v>
      </c>
      <c r="E255" s="46">
        <v>55763.4</v>
      </c>
      <c r="F255" s="105">
        <v>6320.9999999999991</v>
      </c>
      <c r="G255" s="105">
        <v>0.77</v>
      </c>
      <c r="H255" s="46">
        <v>254337</v>
      </c>
      <c r="I255" s="112">
        <f t="shared" si="25"/>
        <v>0.76492330827067667</v>
      </c>
      <c r="J255" s="112">
        <f t="shared" si="26"/>
        <v>0.58899094736842106</v>
      </c>
      <c r="K255" s="46">
        <v>1100000</v>
      </c>
      <c r="L255" s="112">
        <f t="shared" si="30"/>
        <v>0.23121545454545456</v>
      </c>
      <c r="M255" s="111">
        <f t="shared" si="27"/>
        <v>3.3082706766917291</v>
      </c>
      <c r="N255" s="111">
        <f t="shared" si="28"/>
        <v>2.5473684210526315</v>
      </c>
      <c r="Q255" s="115" t="s">
        <v>102</v>
      </c>
      <c r="R255" s="116">
        <v>0.38114703404927852</v>
      </c>
      <c r="S255" t="str">
        <f t="shared" si="29"/>
        <v xml:space="preserve">U. Raízen Rafard </v>
      </c>
      <c r="T255" s="112"/>
    </row>
    <row r="256" spans="1:21" x14ac:dyDescent="0.25">
      <c r="A256" t="s">
        <v>203</v>
      </c>
      <c r="B256" t="s">
        <v>102</v>
      </c>
      <c r="C256" s="98">
        <v>0.41969490222222217</v>
      </c>
      <c r="D256" s="110">
        <v>63000</v>
      </c>
      <c r="E256" s="46">
        <v>25692.673439999999</v>
      </c>
      <c r="F256" s="105">
        <v>748.10539999999992</v>
      </c>
      <c r="G256" s="105">
        <v>0.8</v>
      </c>
      <c r="H256" s="46">
        <v>11775</v>
      </c>
      <c r="I256" s="112">
        <f t="shared" si="25"/>
        <v>0.18690476190476191</v>
      </c>
      <c r="J256" s="112">
        <f t="shared" si="26"/>
        <v>0.14952380952380953</v>
      </c>
      <c r="K256" s="46">
        <v>215398</v>
      </c>
      <c r="L256" s="112">
        <f t="shared" si="30"/>
        <v>5.4666245740443271E-2</v>
      </c>
      <c r="M256" s="111">
        <f t="shared" si="27"/>
        <v>3.4190158730158728</v>
      </c>
      <c r="N256" s="111">
        <f t="shared" si="28"/>
        <v>2.7352126984126985</v>
      </c>
      <c r="Q256" s="115" t="s">
        <v>102</v>
      </c>
      <c r="R256" s="116">
        <v>0.39121153388687491</v>
      </c>
      <c r="S256" t="str">
        <f t="shared" si="29"/>
        <v xml:space="preserve">U. Raízen Costa Pinto </v>
      </c>
      <c r="T256" s="112"/>
    </row>
    <row r="257" spans="1:21" x14ac:dyDescent="0.25">
      <c r="A257" t="s">
        <v>204</v>
      </c>
      <c r="B257" t="s">
        <v>102</v>
      </c>
      <c r="C257" s="98">
        <v>0.39932984832775842</v>
      </c>
      <c r="D257" s="110">
        <v>150820.60999999999</v>
      </c>
      <c r="E257" s="46">
        <v>58479.120179999998</v>
      </c>
      <c r="F257" s="105">
        <v>1748.0511359999998</v>
      </c>
      <c r="G257" s="105">
        <v>0.78</v>
      </c>
      <c r="H257" s="46">
        <v>44510.1</v>
      </c>
      <c r="I257" s="112">
        <f t="shared" si="25"/>
        <v>0.29511948002332045</v>
      </c>
      <c r="J257" s="112">
        <f t="shared" si="26"/>
        <v>0.23019319441818997</v>
      </c>
      <c r="K257" s="46">
        <v>466750.57500000001</v>
      </c>
      <c r="L257" s="112">
        <f t="shared" si="30"/>
        <v>9.5361639350953126E-2</v>
      </c>
      <c r="M257" s="111">
        <f t="shared" si="27"/>
        <v>3.0947400027091794</v>
      </c>
      <c r="N257" s="111">
        <f t="shared" si="28"/>
        <v>2.4138972021131599</v>
      </c>
      <c r="Q257" s="115" t="s">
        <v>102</v>
      </c>
      <c r="R257" s="116">
        <v>0.39843747339999996</v>
      </c>
      <c r="S257" t="str">
        <f t="shared" si="29"/>
        <v>U. Sao João</v>
      </c>
      <c r="T257" s="112"/>
    </row>
    <row r="258" spans="1:21" x14ac:dyDescent="0.25">
      <c r="A258" t="s">
        <v>205</v>
      </c>
      <c r="B258" t="s">
        <v>102</v>
      </c>
      <c r="C258" s="98">
        <v>0.57231278095821347</v>
      </c>
      <c r="D258" s="110">
        <v>473527</v>
      </c>
      <c r="E258" s="46">
        <v>248026.35422879996</v>
      </c>
      <c r="F258" s="105">
        <v>22979.199999999997</v>
      </c>
      <c r="G258" s="105">
        <v>0.84</v>
      </c>
      <c r="H258" s="46">
        <v>476180</v>
      </c>
      <c r="I258" s="112">
        <f t="shared" si="25"/>
        <v>1.0056026372308231</v>
      </c>
      <c r="J258" s="112">
        <f t="shared" si="26"/>
        <v>0.84470621527389145</v>
      </c>
      <c r="K258" s="46">
        <v>2308783.7280000001</v>
      </c>
      <c r="L258" s="112">
        <f t="shared" si="30"/>
        <v>0.2062471223376536</v>
      </c>
      <c r="M258" s="111">
        <f t="shared" si="27"/>
        <v>4.8757171776899737</v>
      </c>
      <c r="N258" s="111">
        <f t="shared" si="28"/>
        <v>4.0956024292595776</v>
      </c>
      <c r="Q258" s="115" t="s">
        <v>102</v>
      </c>
      <c r="R258" s="116">
        <v>0.39932984832775842</v>
      </c>
      <c r="S258" t="str">
        <f t="shared" si="29"/>
        <v xml:space="preserve">U. Raízen Araraquara </v>
      </c>
      <c r="T258" s="112"/>
    </row>
    <row r="259" spans="1:21" x14ac:dyDescent="0.25">
      <c r="A259" t="s">
        <v>206</v>
      </c>
      <c r="B259" t="s">
        <v>102</v>
      </c>
      <c r="C259" s="98">
        <v>1.9264163064982731</v>
      </c>
      <c r="D259" s="110">
        <v>5852.17</v>
      </c>
      <c r="E259" s="46">
        <v>10987.9549164</v>
      </c>
      <c r="F259" s="105">
        <v>285.76079999999996</v>
      </c>
      <c r="G259" s="105">
        <v>0.89</v>
      </c>
      <c r="H259" s="46">
        <v>4004.1</v>
      </c>
      <c r="I259" s="112">
        <f t="shared" si="25"/>
        <v>0.68420773832612514</v>
      </c>
      <c r="J259" s="112">
        <f t="shared" si="26"/>
        <v>0.60894488711025141</v>
      </c>
      <c r="K259" s="46">
        <v>107289</v>
      </c>
      <c r="L259" s="112">
        <f t="shared" si="30"/>
        <v>3.7320694572602967E-2</v>
      </c>
      <c r="M259" s="111">
        <f t="shared" si="27"/>
        <v>18.333199479851064</v>
      </c>
      <c r="N259" s="111">
        <f t="shared" si="28"/>
        <v>16.316547537067446</v>
      </c>
      <c r="Q259" s="115" t="s">
        <v>102</v>
      </c>
      <c r="R259" s="116">
        <v>0.41969490222222217</v>
      </c>
      <c r="S259" t="str">
        <f t="shared" si="29"/>
        <v>Pindorama</v>
      </c>
      <c r="T259" s="112"/>
    </row>
    <row r="260" spans="1:21" x14ac:dyDescent="0.25">
      <c r="A260" t="s">
        <v>207</v>
      </c>
      <c r="B260" t="s">
        <v>102</v>
      </c>
      <c r="C260" s="98">
        <v>0.39121153388687491</v>
      </c>
      <c r="D260" s="110">
        <v>351434</v>
      </c>
      <c r="E260" s="46">
        <v>131357.5686</v>
      </c>
      <c r="F260" s="105">
        <v>6127.4656000000004</v>
      </c>
      <c r="G260" s="105">
        <v>0.68</v>
      </c>
      <c r="H260" s="46">
        <v>297071</v>
      </c>
      <c r="I260" s="112">
        <f t="shared" si="25"/>
        <v>0.84531092609138558</v>
      </c>
      <c r="J260" s="112">
        <f t="shared" si="26"/>
        <v>0.57481142974214228</v>
      </c>
      <c r="K260" s="46">
        <v>1378191</v>
      </c>
      <c r="L260" s="112">
        <f t="shared" si="30"/>
        <v>0.21555140035016918</v>
      </c>
      <c r="M260" s="111">
        <f t="shared" si="27"/>
        <v>3.9216211294297079</v>
      </c>
      <c r="N260" s="111">
        <f t="shared" si="28"/>
        <v>2.6667023680122015</v>
      </c>
      <c r="Q260" s="115" t="s">
        <v>102</v>
      </c>
      <c r="R260" s="116">
        <v>0.46473619999999999</v>
      </c>
      <c r="S260" t="str">
        <f t="shared" si="29"/>
        <v xml:space="preserve">Granelli </v>
      </c>
      <c r="T260" s="112"/>
    </row>
    <row r="261" spans="1:21" x14ac:dyDescent="0.25">
      <c r="A261" t="s">
        <v>208</v>
      </c>
      <c r="B261" t="s">
        <v>102</v>
      </c>
      <c r="C261" s="98">
        <v>0.31637743691893572</v>
      </c>
      <c r="D261" s="110">
        <v>154544</v>
      </c>
      <c r="E261" s="46">
        <v>47294.7335112</v>
      </c>
      <c r="F261" s="105">
        <v>1599.5010999999997</v>
      </c>
      <c r="G261" s="105">
        <v>0.79</v>
      </c>
      <c r="H261" s="46">
        <v>21210.17</v>
      </c>
      <c r="I261" s="112">
        <f t="shared" si="25"/>
        <v>0.13724356817475927</v>
      </c>
      <c r="J261" s="112">
        <f t="shared" si="26"/>
        <v>0.10842241885805984</v>
      </c>
      <c r="K261" s="46">
        <v>418257</v>
      </c>
      <c r="L261" s="112">
        <f t="shared" si="30"/>
        <v>5.0710854809363617E-2</v>
      </c>
      <c r="M261" s="111">
        <f t="shared" si="27"/>
        <v>2.7063942954757221</v>
      </c>
      <c r="N261" s="111">
        <f t="shared" si="28"/>
        <v>2.1380514934258206</v>
      </c>
      <c r="Q261" s="121" t="s">
        <v>103</v>
      </c>
      <c r="R261" s="122">
        <v>0.54667569870129873</v>
      </c>
      <c r="S261" t="str">
        <f t="shared" si="29"/>
        <v>U. Sumauma</v>
      </c>
      <c r="T261" s="112"/>
    </row>
    <row r="262" spans="1:21" x14ac:dyDescent="0.25">
      <c r="A262" t="s">
        <v>209</v>
      </c>
      <c r="B262" t="s">
        <v>102</v>
      </c>
      <c r="C262" s="98">
        <v>0.31493951520729435</v>
      </c>
      <c r="D262" s="110">
        <v>93442</v>
      </c>
      <c r="E262" s="46">
        <v>28542.928679999997</v>
      </c>
      <c r="F262" s="105">
        <v>885.64949999999988</v>
      </c>
      <c r="G262" s="105">
        <v>0.84</v>
      </c>
      <c r="H262" s="46">
        <v>13531.8</v>
      </c>
      <c r="I262" s="112">
        <f t="shared" si="25"/>
        <v>0.14481496543310288</v>
      </c>
      <c r="J262" s="112">
        <f t="shared" si="26"/>
        <v>0.12164457096380642</v>
      </c>
      <c r="K262" s="46">
        <v>248805</v>
      </c>
      <c r="L262" s="112">
        <f t="shared" si="30"/>
        <v>5.4387170675830467E-2</v>
      </c>
      <c r="M262" s="111">
        <f t="shared" si="27"/>
        <v>2.6626677511183408</v>
      </c>
      <c r="N262" s="111">
        <f t="shared" si="28"/>
        <v>2.2366409109394061</v>
      </c>
      <c r="Q262" s="121" t="s">
        <v>102</v>
      </c>
      <c r="R262" s="122">
        <v>0.57231278095821347</v>
      </c>
      <c r="S262" t="str">
        <f t="shared" si="29"/>
        <v xml:space="preserve">U. Raízen Barra Bonita </v>
      </c>
      <c r="T262" s="112"/>
      <c r="U262" s="92"/>
    </row>
    <row r="263" spans="1:21" x14ac:dyDescent="0.25">
      <c r="A263" t="s">
        <v>210</v>
      </c>
      <c r="B263" t="s">
        <v>102</v>
      </c>
      <c r="C263" s="98">
        <v>0.35318816861374436</v>
      </c>
      <c r="D263" s="110">
        <v>159076</v>
      </c>
      <c r="E263" s="46">
        <v>54420.984710399993</v>
      </c>
      <c r="F263" s="105">
        <v>1762.7763999999997</v>
      </c>
      <c r="G263" s="105">
        <v>0.88</v>
      </c>
      <c r="H263" s="46">
        <v>63335</v>
      </c>
      <c r="I263" s="112">
        <f t="shared" si="25"/>
        <v>0.39814302597500567</v>
      </c>
      <c r="J263" s="112">
        <f t="shared" si="26"/>
        <v>0.35036586285800497</v>
      </c>
      <c r="K263" s="46">
        <v>485166</v>
      </c>
      <c r="L263" s="112">
        <f t="shared" si="30"/>
        <v>0.13054294818680617</v>
      </c>
      <c r="M263" s="111">
        <f t="shared" si="27"/>
        <v>3.0499006764062462</v>
      </c>
      <c r="N263" s="111">
        <f t="shared" si="28"/>
        <v>2.6839125952374965</v>
      </c>
      <c r="Q263" s="90" t="s">
        <v>102</v>
      </c>
      <c r="R263" s="117">
        <v>0.59613660136524382</v>
      </c>
      <c r="S263" t="str">
        <f>INDEX($A$238:$A$272,MATCH(R263,$C$238:$C$272,0),1)</f>
        <v xml:space="preserve">U. Raizen Sao Francisco </v>
      </c>
      <c r="T263" s="112"/>
    </row>
    <row r="264" spans="1:21" ht="1.5" customHeight="1" x14ac:dyDescent="0.25">
      <c r="A264" t="s">
        <v>211</v>
      </c>
      <c r="B264" t="s">
        <v>102</v>
      </c>
      <c r="C264" s="98">
        <v>0.38114703404927852</v>
      </c>
      <c r="D264" s="110">
        <v>175898</v>
      </c>
      <c r="E264" s="46">
        <v>64112.056495199991</v>
      </c>
      <c r="F264" s="105">
        <v>2930.9444999999996</v>
      </c>
      <c r="G264" s="105">
        <v>0.87</v>
      </c>
      <c r="H264" s="46">
        <v>166669</v>
      </c>
      <c r="I264" s="112">
        <f t="shared" si="25"/>
        <v>0.94753209246267722</v>
      </c>
      <c r="J264" s="112">
        <f t="shared" si="26"/>
        <v>0.82435292044252917</v>
      </c>
      <c r="K264" s="46">
        <v>617807</v>
      </c>
      <c r="L264" s="112">
        <f t="shared" si="30"/>
        <v>0.26977518869161404</v>
      </c>
      <c r="M264" s="111">
        <f t="shared" si="27"/>
        <v>3.5123025844523532</v>
      </c>
      <c r="N264" s="111">
        <f t="shared" si="28"/>
        <v>3.0557032484735474</v>
      </c>
      <c r="Q264" s="90" t="s">
        <v>102</v>
      </c>
      <c r="R264" s="117">
        <v>0.64518553772070619</v>
      </c>
      <c r="S264" t="str">
        <f t="shared" si="29"/>
        <v xml:space="preserve">U. Raízen Santa Lucia </v>
      </c>
      <c r="T264" s="112"/>
    </row>
    <row r="265" spans="1:21" x14ac:dyDescent="0.25">
      <c r="A265" t="s">
        <v>212</v>
      </c>
      <c r="B265" t="s">
        <v>102</v>
      </c>
      <c r="C265" s="98">
        <v>0.64827828791647524</v>
      </c>
      <c r="D265" s="110">
        <v>113212</v>
      </c>
      <c r="E265" s="46">
        <v>72660.48833159999</v>
      </c>
      <c r="F265" s="105">
        <v>732.39319999999998</v>
      </c>
      <c r="G265" s="105">
        <v>0.87</v>
      </c>
      <c r="H265" s="46">
        <v>10411</v>
      </c>
      <c r="I265" s="112">
        <f t="shared" si="25"/>
        <v>9.196021623149489E-2</v>
      </c>
      <c r="J265" s="112">
        <f t="shared" si="26"/>
        <v>8.0005388121400567E-2</v>
      </c>
      <c r="K265" s="46">
        <v>416505</v>
      </c>
      <c r="L265" s="112">
        <f t="shared" si="30"/>
        <v>2.4996098486212651E-2</v>
      </c>
      <c r="M265" s="111">
        <f t="shared" si="27"/>
        <v>3.678982793343462</v>
      </c>
      <c r="N265" s="111">
        <f t="shared" si="28"/>
        <v>3.2007150302088121</v>
      </c>
      <c r="Q265" s="90" t="s">
        <v>102</v>
      </c>
      <c r="R265" s="117">
        <v>0.64827828791647524</v>
      </c>
      <c r="S265" t="str">
        <f t="shared" si="29"/>
        <v xml:space="preserve">U.Raízen  Santa Helena </v>
      </c>
      <c r="T265" s="112"/>
    </row>
    <row r="266" spans="1:21" x14ac:dyDescent="0.25">
      <c r="A266" t="s">
        <v>213</v>
      </c>
      <c r="B266" t="s">
        <v>102</v>
      </c>
      <c r="C266" s="98">
        <v>0.59613660136524382</v>
      </c>
      <c r="D266" s="110">
        <v>121590</v>
      </c>
      <c r="E266" s="46">
        <v>71620.551359999998</v>
      </c>
      <c r="F266" s="105">
        <v>863.69799999999998</v>
      </c>
      <c r="G266" s="105">
        <v>0.96</v>
      </c>
      <c r="H266" s="46">
        <v>10970.95</v>
      </c>
      <c r="I266" s="112">
        <f t="shared" si="25"/>
        <v>9.0229048441483675E-2</v>
      </c>
      <c r="J266" s="112">
        <f t="shared" si="26"/>
        <v>8.6619886503824337E-2</v>
      </c>
      <c r="K266" s="46">
        <v>372225</v>
      </c>
      <c r="L266" s="112">
        <f t="shared" si="30"/>
        <v>2.9473974074820337E-2</v>
      </c>
      <c r="M266" s="111">
        <f t="shared" si="27"/>
        <v>3.0613126079447324</v>
      </c>
      <c r="N266" s="111">
        <f t="shared" si="28"/>
        <v>2.9388601036269431</v>
      </c>
      <c r="Q266" s="90" t="s">
        <v>101</v>
      </c>
      <c r="R266" s="117">
        <v>0.69990926299185041</v>
      </c>
      <c r="S266" t="str">
        <f t="shared" si="29"/>
        <v>U. Coruripe</v>
      </c>
      <c r="T266" s="112"/>
    </row>
    <row r="267" spans="1:21" x14ac:dyDescent="0.25">
      <c r="A267" t="s">
        <v>214</v>
      </c>
      <c r="B267" t="s">
        <v>102</v>
      </c>
      <c r="C267" s="98">
        <v>0.64518553772070619</v>
      </c>
      <c r="D267" s="110">
        <v>89000</v>
      </c>
      <c r="E267" s="46">
        <v>55766.442857142851</v>
      </c>
      <c r="F267" s="105">
        <v>1655.07</v>
      </c>
      <c r="G267" s="105">
        <v>0.82</v>
      </c>
      <c r="H267" s="46">
        <v>50000</v>
      </c>
      <c r="I267" s="112">
        <f t="shared" si="25"/>
        <v>0.5617977528089888</v>
      </c>
      <c r="J267" s="112">
        <f t="shared" si="26"/>
        <v>0.46067415730337075</v>
      </c>
      <c r="K267" s="46">
        <v>355000</v>
      </c>
      <c r="L267" s="112">
        <f t="shared" si="30"/>
        <v>0.14084507042253522</v>
      </c>
      <c r="M267" s="111">
        <f t="shared" si="27"/>
        <v>3.9887640449438204</v>
      </c>
      <c r="N267" s="111">
        <f t="shared" si="28"/>
        <v>3.2707865168539323</v>
      </c>
      <c r="Q267" s="90" t="s">
        <v>101</v>
      </c>
      <c r="R267" s="117">
        <v>0.70034086561776632</v>
      </c>
      <c r="S267" t="str">
        <f t="shared" si="29"/>
        <v xml:space="preserve">Usina Agropeu </v>
      </c>
      <c r="T267" s="112"/>
    </row>
    <row r="268" spans="1:21" x14ac:dyDescent="0.25">
      <c r="A268" t="s">
        <v>215</v>
      </c>
      <c r="B268" t="s">
        <v>102</v>
      </c>
      <c r="C268" s="98">
        <v>0.39843747339999996</v>
      </c>
      <c r="D268" s="110">
        <v>300000</v>
      </c>
      <c r="E268" s="46">
        <v>105250.52922</v>
      </c>
      <c r="F268" s="105">
        <v>14280.712799999998</v>
      </c>
      <c r="G268" s="105">
        <v>0.79</v>
      </c>
      <c r="H268" s="46">
        <v>274000</v>
      </c>
      <c r="I268" s="112">
        <f t="shared" si="25"/>
        <v>0.91333333333333333</v>
      </c>
      <c r="J268" s="112">
        <f t="shared" si="26"/>
        <v>0.72153333333333336</v>
      </c>
      <c r="K268" s="46">
        <v>795862</v>
      </c>
      <c r="L268" s="112">
        <f t="shared" si="30"/>
        <v>0.3442807923986822</v>
      </c>
      <c r="M268" s="111">
        <f t="shared" si="27"/>
        <v>2.6528733333333334</v>
      </c>
      <c r="N268" s="111">
        <f t="shared" si="28"/>
        <v>2.0957699333333335</v>
      </c>
      <c r="Q268" s="90" t="s">
        <v>102</v>
      </c>
      <c r="R268" s="117">
        <v>0.71052516410626843</v>
      </c>
      <c r="S268" t="str">
        <f t="shared" si="29"/>
        <v>Usina Ferrari</v>
      </c>
      <c r="T268" s="112"/>
      <c r="U268" s="92"/>
    </row>
    <row r="269" spans="1:21" x14ac:dyDescent="0.25">
      <c r="A269" t="s">
        <v>216</v>
      </c>
      <c r="B269" t="s">
        <v>102</v>
      </c>
      <c r="C269" s="98">
        <v>0.17150165627576627</v>
      </c>
      <c r="D269" s="110">
        <v>794644</v>
      </c>
      <c r="E269" s="46">
        <v>126091.05694960002</v>
      </c>
      <c r="F269" s="105">
        <v>10191.705199999999</v>
      </c>
      <c r="G269" s="105">
        <v>0.8</v>
      </c>
      <c r="H269" s="46">
        <v>311620</v>
      </c>
      <c r="I269" s="112">
        <f t="shared" si="25"/>
        <v>0.39215044724430059</v>
      </c>
      <c r="J269" s="112">
        <f t="shared" si="26"/>
        <v>0.3137203577954405</v>
      </c>
      <c r="K269" s="46">
        <v>991607.79900000012</v>
      </c>
      <c r="L269" s="112">
        <f t="shared" si="30"/>
        <v>0.31425731051556599</v>
      </c>
      <c r="M269" s="111">
        <f t="shared" si="27"/>
        <v>1.2478641995660951</v>
      </c>
      <c r="N269" s="111">
        <f t="shared" si="28"/>
        <v>0.99829135965287608</v>
      </c>
      <c r="Q269" s="118" t="s">
        <v>102</v>
      </c>
      <c r="R269" s="119">
        <v>1.2278009142857143</v>
      </c>
      <c r="S269" t="str">
        <f t="shared" si="29"/>
        <v xml:space="preserve">Colombo </v>
      </c>
      <c r="T269" s="112"/>
    </row>
    <row r="270" spans="1:21" x14ac:dyDescent="0.25">
      <c r="A270" t="s">
        <v>217</v>
      </c>
      <c r="B270" t="s">
        <v>103</v>
      </c>
      <c r="C270" s="98">
        <v>0.54667569870129873</v>
      </c>
      <c r="D270" s="110">
        <v>57750</v>
      </c>
      <c r="E270" s="46">
        <v>30614.063999999998</v>
      </c>
      <c r="F270" s="105">
        <v>956.45759999999984</v>
      </c>
      <c r="G270" s="105">
        <v>0.8</v>
      </c>
      <c r="H270" s="46">
        <v>12888</v>
      </c>
      <c r="I270" s="112">
        <f t="shared" si="25"/>
        <v>0.22316883116883116</v>
      </c>
      <c r="J270" s="112">
        <f t="shared" si="26"/>
        <v>0.17853506493506494</v>
      </c>
      <c r="K270" s="46">
        <v>205436</v>
      </c>
      <c r="L270" s="112">
        <f t="shared" si="30"/>
        <v>6.2734866333067227E-2</v>
      </c>
      <c r="M270" s="111">
        <f t="shared" si="27"/>
        <v>3.5573333333333332</v>
      </c>
      <c r="N270" s="111">
        <f t="shared" si="28"/>
        <v>2.8458666666666668</v>
      </c>
      <c r="Q270" s="118" t="s">
        <v>101</v>
      </c>
      <c r="R270" s="119">
        <v>1.480497932581452</v>
      </c>
      <c r="S270" t="str">
        <f t="shared" si="29"/>
        <v xml:space="preserve">Bunge Frutal </v>
      </c>
      <c r="T270" s="112"/>
    </row>
    <row r="271" spans="1:21" x14ac:dyDescent="0.25">
      <c r="A271" t="s">
        <v>218</v>
      </c>
      <c r="B271" t="s">
        <v>101</v>
      </c>
      <c r="C271" s="98">
        <v>0.2806975901621625</v>
      </c>
      <c r="D271" s="110">
        <v>305311</v>
      </c>
      <c r="E271" s="46">
        <v>71274.361749999996</v>
      </c>
      <c r="F271" s="105">
        <v>14425.700199999997</v>
      </c>
      <c r="G271" s="105">
        <v>0.83</v>
      </c>
      <c r="H271" s="46">
        <v>312468</v>
      </c>
      <c r="I271" s="112">
        <f t="shared" si="25"/>
        <v>1.0234416709519145</v>
      </c>
      <c r="J271" s="112">
        <f t="shared" si="26"/>
        <v>0.84945658689008918</v>
      </c>
      <c r="K271" s="46">
        <v>750345</v>
      </c>
      <c r="L271" s="112">
        <f t="shared" si="30"/>
        <v>0.41643244107710453</v>
      </c>
      <c r="M271" s="111">
        <f t="shared" si="27"/>
        <v>2.4576415523842901</v>
      </c>
      <c r="N271" s="111">
        <f t="shared" si="28"/>
        <v>2.039842488478961</v>
      </c>
      <c r="Q271" s="118" t="s">
        <v>102</v>
      </c>
      <c r="R271" s="119">
        <v>1.6977118172583168</v>
      </c>
      <c r="S271" t="str">
        <f t="shared" si="29"/>
        <v>Ipiranga Mococa</v>
      </c>
      <c r="T271" s="112"/>
    </row>
    <row r="272" spans="1:21" x14ac:dyDescent="0.25">
      <c r="A272" t="s">
        <v>219</v>
      </c>
      <c r="B272" t="s">
        <v>101</v>
      </c>
      <c r="C272" s="98">
        <v>0.30052757472560199</v>
      </c>
      <c r="D272" s="110">
        <v>145381.9</v>
      </c>
      <c r="E272" s="46">
        <v>40266.983735999995</v>
      </c>
      <c r="F272" s="105">
        <v>3424.2860799999994</v>
      </c>
      <c r="G272" s="105">
        <v>0.84</v>
      </c>
      <c r="H272" s="46">
        <v>172986.23999999999</v>
      </c>
      <c r="I272" s="112">
        <f t="shared" si="25"/>
        <v>1.189874668029514</v>
      </c>
      <c r="J272" s="112">
        <f t="shared" si="26"/>
        <v>0.99949472114479176</v>
      </c>
      <c r="K272" s="46">
        <v>472179</v>
      </c>
      <c r="L272" s="112">
        <f t="shared" si="30"/>
        <v>0.36635733482429333</v>
      </c>
      <c r="M272" s="111">
        <f t="shared" si="27"/>
        <v>3.2478527244450652</v>
      </c>
      <c r="N272" s="111">
        <f t="shared" si="28"/>
        <v>2.7281962885338547</v>
      </c>
      <c r="Q272" s="118" t="s">
        <v>102</v>
      </c>
      <c r="R272" s="119">
        <v>1.9264163064982731</v>
      </c>
      <c r="S272" t="str">
        <f t="shared" si="29"/>
        <v xml:space="preserve">U. Raízen Bom Retiro </v>
      </c>
      <c r="T272" s="112"/>
    </row>
    <row r="273" spans="1:14" x14ac:dyDescent="0.25">
      <c r="A273" t="s">
        <v>99</v>
      </c>
      <c r="C273" s="120">
        <f>B202</f>
        <v>0.48271722007217177</v>
      </c>
      <c r="D273" s="110">
        <f>AVERAGE($D$238:$D$272)</f>
        <v>209575.06800000003</v>
      </c>
      <c r="G273" s="108">
        <f>SUMPRODUCT($G$238:$G$272,$D$238:$D$272)/SUM($D$238:$D$272)</f>
        <v>0.80085262678832991</v>
      </c>
      <c r="H273" s="110">
        <f>AVERAGE($D$238:$D$272)</f>
        <v>209575.06800000003</v>
      </c>
      <c r="I273" s="108">
        <f>SUMPRODUCT($I$238:$I$272,$D$238:$D$272)/SUM($D$238:$D$272)</f>
        <v>0.66285718010802963</v>
      </c>
      <c r="J273" s="108">
        <f>SUMPRODUCT(J238:J272,$D$238:$D$272)/SUM($D$238:$D$272)</f>
        <v>0.5350160929052058</v>
      </c>
      <c r="K273" s="110">
        <f>AVERAGE($D$238:$D$272)</f>
        <v>209575.06800000003</v>
      </c>
      <c r="L273" s="108">
        <f>SUMPRODUCT(L238:L272,$D$238:$D$272)/SUM($D$238:$D$272)</f>
        <v>0.22492840300171316</v>
      </c>
      <c r="M273" s="109">
        <f>SUMPRODUCT(M238:M272,$D$238:$D$272)/SUM($D$238:$D$272)</f>
        <v>3.7860684575645855</v>
      </c>
      <c r="N273" s="109">
        <f>SUMPRODUCT(N238:N272,$D$238:$D$272)/SUM($D$238:$D$272)</f>
        <v>3.0752713881199281</v>
      </c>
    </row>
    <row r="274" spans="1:14" x14ac:dyDescent="0.25">
      <c r="B274" s="98"/>
      <c r="C274" s="105"/>
    </row>
    <row r="277" spans="1:14" x14ac:dyDescent="0.25">
      <c r="A277" s="100" t="s">
        <v>118</v>
      </c>
      <c r="B277" s="100"/>
      <c r="D277" s="105"/>
    </row>
    <row r="280" spans="1:14" ht="19.5" thickBot="1" x14ac:dyDescent="0.35">
      <c r="A280" s="43" t="s">
        <v>75</v>
      </c>
    </row>
    <row r="281" spans="1:14" ht="15.75" thickBot="1" x14ac:dyDescent="0.3">
      <c r="A281" s="1" t="s">
        <v>86</v>
      </c>
      <c r="B281" s="49" t="s">
        <v>121</v>
      </c>
      <c r="C281" s="50"/>
      <c r="D281" s="128">
        <v>371525.84161259158</v>
      </c>
    </row>
    <row r="282" spans="1:14" x14ac:dyDescent="0.25">
      <c r="B282" s="42" t="s">
        <v>76</v>
      </c>
      <c r="C282" t="s">
        <v>67</v>
      </c>
      <c r="D282" s="42" t="s">
        <v>68</v>
      </c>
    </row>
    <row r="283" spans="1:14" x14ac:dyDescent="0.25">
      <c r="A283" t="s">
        <v>69</v>
      </c>
      <c r="B283" s="46">
        <v>97.326814639999995</v>
      </c>
      <c r="C283" s="52">
        <f>B283/B301</f>
        <v>2.3355574616545305E-2</v>
      </c>
      <c r="D283" s="108">
        <f>B283/D281</f>
        <v>2.6196512796406633E-4</v>
      </c>
      <c r="I283" s="46"/>
    </row>
    <row r="284" spans="1:14" x14ac:dyDescent="0.25">
      <c r="A284" t="s">
        <v>21</v>
      </c>
      <c r="B284" s="46"/>
      <c r="C284" s="52">
        <f>B284/B301</f>
        <v>0</v>
      </c>
      <c r="D284" s="53">
        <f>B284/D281</f>
        <v>0</v>
      </c>
      <c r="I284" s="46"/>
    </row>
    <row r="285" spans="1:14" x14ac:dyDescent="0.25">
      <c r="A285" t="s">
        <v>22</v>
      </c>
      <c r="B285" s="46"/>
      <c r="C285" s="52">
        <f>B285/B301</f>
        <v>0</v>
      </c>
      <c r="D285" s="53">
        <f>B285/D281</f>
        <v>0</v>
      </c>
      <c r="I285" s="46"/>
    </row>
    <row r="286" spans="1:14" x14ac:dyDescent="0.25">
      <c r="A286" t="s">
        <v>70</v>
      </c>
      <c r="B286" s="46"/>
      <c r="C286" s="52">
        <f>B286/B301</f>
        <v>0</v>
      </c>
      <c r="D286" s="53">
        <f>B286/D281</f>
        <v>0</v>
      </c>
      <c r="I286" s="46"/>
    </row>
    <row r="287" spans="1:14" x14ac:dyDescent="0.25">
      <c r="A287" t="s">
        <v>24</v>
      </c>
      <c r="B287" s="46"/>
      <c r="C287" s="52">
        <f>B287/B301</f>
        <v>0</v>
      </c>
      <c r="D287" s="53">
        <f>B287/D281</f>
        <v>0</v>
      </c>
      <c r="I287" s="46"/>
    </row>
    <row r="288" spans="1:14" x14ac:dyDescent="0.25">
      <c r="A288" t="s">
        <v>71</v>
      </c>
      <c r="B288" s="46"/>
      <c r="C288" s="52">
        <f>B288/B301</f>
        <v>0</v>
      </c>
      <c r="D288" s="53">
        <f>B288/D281</f>
        <v>0</v>
      </c>
      <c r="I288" s="46"/>
    </row>
    <row r="289" spans="1:6" x14ac:dyDescent="0.25">
      <c r="A289" t="s">
        <v>26</v>
      </c>
      <c r="B289" s="46"/>
      <c r="C289" s="52">
        <f>B289/B301</f>
        <v>0</v>
      </c>
      <c r="D289" s="53">
        <f>B289/D281</f>
        <v>0</v>
      </c>
    </row>
    <row r="290" spans="1:6" x14ac:dyDescent="0.25">
      <c r="A290" t="s">
        <v>72</v>
      </c>
      <c r="B290" s="46"/>
      <c r="C290" s="52">
        <f>B290/B301</f>
        <v>0</v>
      </c>
      <c r="D290" s="53">
        <f>B290/D281</f>
        <v>0</v>
      </c>
    </row>
    <row r="291" spans="1:6" x14ac:dyDescent="0.25">
      <c r="A291" t="s">
        <v>28</v>
      </c>
      <c r="B291" s="46"/>
      <c r="C291" s="52">
        <f>B291/B301</f>
        <v>0</v>
      </c>
      <c r="D291" s="53">
        <f>B291/D281</f>
        <v>0</v>
      </c>
    </row>
    <row r="292" spans="1:6" x14ac:dyDescent="0.25">
      <c r="A292" t="s">
        <v>29</v>
      </c>
      <c r="B292" s="46"/>
      <c r="C292" s="52">
        <f>B292/B301</f>
        <v>0</v>
      </c>
      <c r="D292" s="53">
        <f>B292/D281</f>
        <v>0</v>
      </c>
    </row>
    <row r="293" spans="1:6" x14ac:dyDescent="0.25">
      <c r="A293" t="s">
        <v>30</v>
      </c>
      <c r="B293" s="46"/>
      <c r="C293" s="52">
        <f>B293/B301</f>
        <v>0</v>
      </c>
      <c r="D293" s="53">
        <f>B293/D281</f>
        <v>0</v>
      </c>
    </row>
    <row r="294" spans="1:6" x14ac:dyDescent="0.25">
      <c r="A294" t="s">
        <v>31</v>
      </c>
      <c r="B294" s="46"/>
      <c r="C294" s="52">
        <f>B294/B301</f>
        <v>0</v>
      </c>
      <c r="D294" s="53">
        <f>B294/D281</f>
        <v>0</v>
      </c>
    </row>
    <row r="295" spans="1:6" x14ac:dyDescent="0.25">
      <c r="A295" t="s">
        <v>32</v>
      </c>
      <c r="B295" s="46"/>
      <c r="C295" s="52">
        <f>B295/B301</f>
        <v>0</v>
      </c>
      <c r="D295" s="53">
        <f>B295/D281</f>
        <v>0</v>
      </c>
    </row>
    <row r="296" spans="1:6" x14ac:dyDescent="0.25">
      <c r="A296" t="s">
        <v>73</v>
      </c>
      <c r="B296" s="46">
        <v>4069.8502399999998</v>
      </c>
      <c r="C296" s="52">
        <f>B296/B301</f>
        <v>0.97664442538345475</v>
      </c>
      <c r="D296" s="108">
        <f>B296/D281</f>
        <v>1.0954420350237264E-2</v>
      </c>
    </row>
    <row r="297" spans="1:6" x14ac:dyDescent="0.25">
      <c r="A297" t="s">
        <v>34</v>
      </c>
      <c r="B297" s="46"/>
      <c r="C297" s="52">
        <f>B297/B301</f>
        <v>0</v>
      </c>
      <c r="D297" s="53">
        <f>B297/D281</f>
        <v>0</v>
      </c>
    </row>
    <row r="298" spans="1:6" x14ac:dyDescent="0.25">
      <c r="A298" t="s">
        <v>74</v>
      </c>
      <c r="B298" s="46"/>
      <c r="C298" s="52">
        <f>B298/B301</f>
        <v>0</v>
      </c>
      <c r="D298" s="53">
        <f>B298/D281</f>
        <v>0</v>
      </c>
    </row>
    <row r="299" spans="1:6" x14ac:dyDescent="0.25">
      <c r="A299" t="s">
        <v>36</v>
      </c>
      <c r="B299" s="46"/>
      <c r="C299" s="52">
        <f>B299/B301</f>
        <v>0</v>
      </c>
      <c r="D299" s="53">
        <f>B299/D281</f>
        <v>0</v>
      </c>
    </row>
    <row r="300" spans="1:6" x14ac:dyDescent="0.25">
      <c r="A300" t="s">
        <v>37</v>
      </c>
      <c r="B300" s="46"/>
      <c r="C300" s="52">
        <f>B300/B301</f>
        <v>0</v>
      </c>
      <c r="D300" s="53">
        <f>B300/D281</f>
        <v>0</v>
      </c>
    </row>
    <row r="301" spans="1:6" x14ac:dyDescent="0.25">
      <c r="A301" s="42" t="s">
        <v>38</v>
      </c>
      <c r="B301" s="47">
        <f>SUM(B283:B300)</f>
        <v>4167.1770546399994</v>
      </c>
      <c r="D301" s="124">
        <f>B301/D281</f>
        <v>1.121638547820133E-2</v>
      </c>
    </row>
    <row r="303" spans="1:6" ht="19.5" thickBot="1" x14ac:dyDescent="0.35">
      <c r="A303" s="43" t="s">
        <v>75</v>
      </c>
      <c r="E303" s="46"/>
      <c r="F303" s="105"/>
    </row>
    <row r="304" spans="1:6" ht="15.75" thickBot="1" x14ac:dyDescent="0.3">
      <c r="A304" s="1" t="s">
        <v>87</v>
      </c>
      <c r="B304" s="49" t="s">
        <v>120</v>
      </c>
      <c r="C304" s="50"/>
      <c r="D304" s="128">
        <v>1191420</v>
      </c>
    </row>
    <row r="305" spans="1:6" x14ac:dyDescent="0.25">
      <c r="B305" s="42" t="s">
        <v>76</v>
      </c>
      <c r="C305" t="s">
        <v>67</v>
      </c>
      <c r="D305" s="42" t="s">
        <v>68</v>
      </c>
      <c r="E305" s="46"/>
      <c r="F305" s="105"/>
    </row>
    <row r="306" spans="1:6" x14ac:dyDescent="0.25">
      <c r="A306" t="s">
        <v>69</v>
      </c>
      <c r="B306" s="46"/>
      <c r="C306" s="52">
        <f>B306/B324</f>
        <v>0</v>
      </c>
      <c r="D306" s="108">
        <f>B306/D304</f>
        <v>0</v>
      </c>
      <c r="E306" s="46"/>
      <c r="F306" s="105"/>
    </row>
    <row r="307" spans="1:6" x14ac:dyDescent="0.25">
      <c r="A307" t="s">
        <v>21</v>
      </c>
      <c r="B307" s="46"/>
      <c r="C307" s="52">
        <f>B307/B324</f>
        <v>0</v>
      </c>
      <c r="D307" s="53">
        <f>B307/D304</f>
        <v>0</v>
      </c>
      <c r="E307" s="46"/>
      <c r="F307" s="105"/>
    </row>
    <row r="308" spans="1:6" x14ac:dyDescent="0.25">
      <c r="A308" t="s">
        <v>22</v>
      </c>
      <c r="B308" s="46"/>
      <c r="C308" s="52">
        <f>B308/B324</f>
        <v>0</v>
      </c>
      <c r="D308" s="53">
        <f>B308/D304</f>
        <v>0</v>
      </c>
      <c r="E308" s="46"/>
      <c r="F308" s="105"/>
    </row>
    <row r="309" spans="1:6" x14ac:dyDescent="0.25">
      <c r="A309" t="s">
        <v>70</v>
      </c>
      <c r="B309" s="46">
        <v>1566.6826500000002</v>
      </c>
      <c r="C309" s="52">
        <f>B309/B324</f>
        <v>0.28264629225088206</v>
      </c>
      <c r="D309" s="53">
        <f>B309/D304</f>
        <v>1.3149709170569574E-3</v>
      </c>
      <c r="E309" s="46"/>
      <c r="F309" s="105"/>
    </row>
    <row r="310" spans="1:6" x14ac:dyDescent="0.25">
      <c r="A310" t="s">
        <v>24</v>
      </c>
      <c r="B310" s="46"/>
      <c r="C310" s="52">
        <f>B310/B324</f>
        <v>0</v>
      </c>
      <c r="D310" s="53">
        <f>B310/D304</f>
        <v>0</v>
      </c>
      <c r="E310" s="46"/>
      <c r="F310" s="105"/>
    </row>
    <row r="311" spans="1:6" x14ac:dyDescent="0.25">
      <c r="A311" t="s">
        <v>71</v>
      </c>
      <c r="B311" s="46"/>
      <c r="C311" s="52">
        <f>B311/B324</f>
        <v>0</v>
      </c>
      <c r="D311" s="53">
        <f>B311/D304</f>
        <v>0</v>
      </c>
      <c r="E311" s="46"/>
      <c r="F311" s="105"/>
    </row>
    <row r="312" spans="1:6" x14ac:dyDescent="0.25">
      <c r="A312" t="s">
        <v>26</v>
      </c>
      <c r="B312" s="46"/>
      <c r="C312" s="52">
        <f>B312/B324</f>
        <v>0</v>
      </c>
      <c r="D312" s="53">
        <f>B312/D304</f>
        <v>0</v>
      </c>
      <c r="E312" s="46"/>
      <c r="F312" s="105"/>
    </row>
    <row r="313" spans="1:6" x14ac:dyDescent="0.25">
      <c r="A313" t="s">
        <v>72</v>
      </c>
      <c r="B313" s="46"/>
      <c r="C313" s="52">
        <f>B313/B324</f>
        <v>0</v>
      </c>
      <c r="D313" s="53">
        <f>B313/D304</f>
        <v>0</v>
      </c>
      <c r="E313" s="46"/>
      <c r="F313" s="105"/>
    </row>
    <row r="314" spans="1:6" x14ac:dyDescent="0.25">
      <c r="A314" t="s">
        <v>28</v>
      </c>
      <c r="B314" s="46"/>
      <c r="C314" s="52">
        <f>B314/B324</f>
        <v>0</v>
      </c>
      <c r="D314" s="53">
        <f>B314/D304</f>
        <v>0</v>
      </c>
      <c r="E314" s="46"/>
      <c r="F314" s="105"/>
    </row>
    <row r="315" spans="1:6" x14ac:dyDescent="0.25">
      <c r="A315" t="s">
        <v>29</v>
      </c>
      <c r="B315" s="46"/>
      <c r="C315" s="52">
        <f>B315/B324</f>
        <v>0</v>
      </c>
      <c r="D315" s="53">
        <f>B315/D304</f>
        <v>0</v>
      </c>
      <c r="E315" s="46"/>
      <c r="F315" s="105"/>
    </row>
    <row r="316" spans="1:6" x14ac:dyDescent="0.25">
      <c r="A316" t="s">
        <v>30</v>
      </c>
      <c r="B316" s="46"/>
      <c r="C316" s="52">
        <f>B316/B324</f>
        <v>0</v>
      </c>
      <c r="D316" s="53">
        <f>B316/D304</f>
        <v>0</v>
      </c>
      <c r="E316" s="46"/>
      <c r="F316" s="105"/>
    </row>
    <row r="317" spans="1:6" x14ac:dyDescent="0.25">
      <c r="A317" t="s">
        <v>31</v>
      </c>
      <c r="B317" s="46"/>
      <c r="C317" s="52">
        <f>B317/B324</f>
        <v>0</v>
      </c>
      <c r="D317" s="53">
        <f>B317/D304</f>
        <v>0</v>
      </c>
      <c r="E317" s="46"/>
      <c r="F317" s="105"/>
    </row>
    <row r="318" spans="1:6" x14ac:dyDescent="0.25">
      <c r="A318" t="s">
        <v>32</v>
      </c>
      <c r="B318" s="46"/>
      <c r="C318" s="52">
        <f>B318/B324</f>
        <v>0</v>
      </c>
      <c r="D318" s="53">
        <f>B318/D304</f>
        <v>0</v>
      </c>
      <c r="E318" s="46"/>
      <c r="F318" s="105"/>
    </row>
    <row r="319" spans="1:6" x14ac:dyDescent="0.25">
      <c r="A319" t="s">
        <v>73</v>
      </c>
      <c r="B319" s="46">
        <v>3976.2262539999997</v>
      </c>
      <c r="C319" s="52">
        <f>B319/B324</f>
        <v>0.717353707749118</v>
      </c>
      <c r="D319" s="108">
        <f>B319/D304</f>
        <v>3.3373841751859123E-3</v>
      </c>
      <c r="E319" s="46"/>
      <c r="F319" s="105"/>
    </row>
    <row r="320" spans="1:6" x14ac:dyDescent="0.25">
      <c r="A320" t="s">
        <v>34</v>
      </c>
      <c r="B320" s="46"/>
      <c r="C320" s="52">
        <f>B320/B324</f>
        <v>0</v>
      </c>
      <c r="D320" s="53">
        <f>B320/D304</f>
        <v>0</v>
      </c>
      <c r="E320" s="46"/>
      <c r="F320" s="105"/>
    </row>
    <row r="321" spans="1:6" x14ac:dyDescent="0.25">
      <c r="A321" t="s">
        <v>74</v>
      </c>
      <c r="B321" s="46"/>
      <c r="C321" s="52">
        <f>B321/B324</f>
        <v>0</v>
      </c>
      <c r="D321" s="53">
        <f>B321/D304</f>
        <v>0</v>
      </c>
      <c r="E321" s="46"/>
      <c r="F321" s="105"/>
    </row>
    <row r="322" spans="1:6" x14ac:dyDescent="0.25">
      <c r="A322" t="s">
        <v>36</v>
      </c>
      <c r="B322" s="46"/>
      <c r="C322" s="52">
        <f>B322/B324</f>
        <v>0</v>
      </c>
      <c r="D322" s="53">
        <f>B322/D304</f>
        <v>0</v>
      </c>
      <c r="E322" s="46"/>
      <c r="F322" s="105"/>
    </row>
    <row r="323" spans="1:6" x14ac:dyDescent="0.25">
      <c r="A323" t="s">
        <v>37</v>
      </c>
      <c r="B323" s="46"/>
      <c r="C323" s="52">
        <f>B323/B324</f>
        <v>0</v>
      </c>
      <c r="D323" s="53">
        <f>B323/D304</f>
        <v>0</v>
      </c>
      <c r="E323" s="46"/>
      <c r="F323" s="105"/>
    </row>
    <row r="324" spans="1:6" x14ac:dyDescent="0.25">
      <c r="A324" s="42" t="s">
        <v>38</v>
      </c>
      <c r="B324" s="47">
        <f>SUM(B306:B323)</f>
        <v>5542.9089039999999</v>
      </c>
      <c r="D324" s="124">
        <f>B324/D304</f>
        <v>4.65235509224287E-3</v>
      </c>
    </row>
    <row r="325" spans="1:6" ht="15.75" thickBot="1" x14ac:dyDescent="0.3"/>
    <row r="326" spans="1:6" ht="15.75" thickBot="1" x14ac:dyDescent="0.3">
      <c r="A326" s="1" t="s">
        <v>88</v>
      </c>
      <c r="B326" s="49" t="s">
        <v>125</v>
      </c>
      <c r="C326" s="50"/>
      <c r="D326" s="128">
        <v>59839000</v>
      </c>
    </row>
    <row r="327" spans="1:6" x14ac:dyDescent="0.25">
      <c r="B327" s="42" t="s">
        <v>76</v>
      </c>
      <c r="C327" t="s">
        <v>67</v>
      </c>
      <c r="D327" s="42" t="s">
        <v>68</v>
      </c>
      <c r="F327" s="42" t="s">
        <v>126</v>
      </c>
    </row>
    <row r="328" spans="1:6" x14ac:dyDescent="0.25">
      <c r="A328" t="s">
        <v>69</v>
      </c>
      <c r="B328" s="46">
        <v>3120.4248768000002</v>
      </c>
      <c r="C328" s="52">
        <f>B328/B346</f>
        <v>0.34384868781972683</v>
      </c>
      <c r="D328" s="130">
        <f>B328/D326</f>
        <v>5.2147009087718717E-5</v>
      </c>
    </row>
    <row r="329" spans="1:6" x14ac:dyDescent="0.25">
      <c r="A329" t="s">
        <v>21</v>
      </c>
      <c r="B329" s="46"/>
      <c r="C329" s="52">
        <f>B329/B346</f>
        <v>0</v>
      </c>
      <c r="D329" s="131">
        <f>B329/D326</f>
        <v>0</v>
      </c>
    </row>
    <row r="330" spans="1:6" x14ac:dyDescent="0.25">
      <c r="A330" t="s">
        <v>22</v>
      </c>
      <c r="B330" s="46"/>
      <c r="C330" s="52">
        <f>B330/B346</f>
        <v>0</v>
      </c>
      <c r="D330" s="131">
        <f>B330/D326</f>
        <v>0</v>
      </c>
    </row>
    <row r="331" spans="1:6" x14ac:dyDescent="0.25">
      <c r="A331" t="s">
        <v>70</v>
      </c>
      <c r="B331" s="46">
        <v>1677.1248000000001</v>
      </c>
      <c r="C331" s="52">
        <f>B331/B346</f>
        <v>0.18480725688269253</v>
      </c>
      <c r="D331" s="131">
        <f>B331/D326</f>
        <v>2.8027286552248534E-5</v>
      </c>
    </row>
    <row r="332" spans="1:6" x14ac:dyDescent="0.25">
      <c r="A332" t="s">
        <v>24</v>
      </c>
      <c r="B332" s="46"/>
      <c r="C332" s="52">
        <f>B332/B346</f>
        <v>0</v>
      </c>
      <c r="D332" s="53">
        <f>B332/D326</f>
        <v>0</v>
      </c>
    </row>
    <row r="333" spans="1:6" x14ac:dyDescent="0.25">
      <c r="A333" t="s">
        <v>71</v>
      </c>
      <c r="B333" s="46"/>
      <c r="C333" s="52">
        <f>B333/B346</f>
        <v>0</v>
      </c>
      <c r="D333" s="53">
        <f>B333/D326</f>
        <v>0</v>
      </c>
    </row>
    <row r="334" spans="1:6" x14ac:dyDescent="0.25">
      <c r="A334" t="s">
        <v>26</v>
      </c>
      <c r="B334" s="46"/>
      <c r="C334" s="52">
        <f>B334/B346</f>
        <v>0</v>
      </c>
      <c r="D334" s="53">
        <f>B334/D326</f>
        <v>0</v>
      </c>
    </row>
    <row r="335" spans="1:6" x14ac:dyDescent="0.25">
      <c r="A335" t="s">
        <v>72</v>
      </c>
      <c r="B335" s="46"/>
      <c r="C335" s="52">
        <f>B335/B346</f>
        <v>0</v>
      </c>
      <c r="D335" s="53">
        <f>B335/D326</f>
        <v>0</v>
      </c>
    </row>
    <row r="336" spans="1:6" x14ac:dyDescent="0.25">
      <c r="A336" t="s">
        <v>28</v>
      </c>
      <c r="B336" s="46"/>
      <c r="C336" s="52">
        <f>B336/B346</f>
        <v>0</v>
      </c>
      <c r="D336" s="53">
        <f>B336/D326</f>
        <v>0</v>
      </c>
    </row>
    <row r="337" spans="1:4" x14ac:dyDescent="0.25">
      <c r="A337" t="s">
        <v>29</v>
      </c>
      <c r="B337" s="46"/>
      <c r="C337" s="52">
        <f>B337/B346</f>
        <v>0</v>
      </c>
      <c r="D337" s="53">
        <f>B337/D326</f>
        <v>0</v>
      </c>
    </row>
    <row r="338" spans="1:4" x14ac:dyDescent="0.25">
      <c r="A338" t="s">
        <v>30</v>
      </c>
      <c r="B338" s="46"/>
      <c r="C338" s="52">
        <f>B338/B346</f>
        <v>0</v>
      </c>
      <c r="D338" s="53">
        <f>B338/D326</f>
        <v>0</v>
      </c>
    </row>
    <row r="339" spans="1:4" x14ac:dyDescent="0.25">
      <c r="A339" t="s">
        <v>31</v>
      </c>
      <c r="B339" s="46"/>
      <c r="C339" s="52">
        <f>B339/B346</f>
        <v>0</v>
      </c>
      <c r="D339" s="53">
        <f>B339/D326</f>
        <v>0</v>
      </c>
    </row>
    <row r="340" spans="1:4" x14ac:dyDescent="0.25">
      <c r="A340" t="s">
        <v>32</v>
      </c>
      <c r="B340" s="46"/>
      <c r="C340" s="52">
        <f>B340/B346</f>
        <v>0</v>
      </c>
      <c r="D340" s="53">
        <f>B340/D326</f>
        <v>0</v>
      </c>
    </row>
    <row r="341" spans="1:4" x14ac:dyDescent="0.25">
      <c r="A341" t="s">
        <v>73</v>
      </c>
      <c r="B341" s="46">
        <v>4277.4446079999998</v>
      </c>
      <c r="C341" s="52">
        <f>B341/B346</f>
        <v>0.47134405529758072</v>
      </c>
      <c r="D341" s="130">
        <f>B341/D326</f>
        <v>7.1482554989221075E-5</v>
      </c>
    </row>
    <row r="342" spans="1:4" x14ac:dyDescent="0.25">
      <c r="A342" t="s">
        <v>34</v>
      </c>
      <c r="B342" s="46"/>
      <c r="C342" s="52">
        <f>B342/B346</f>
        <v>0</v>
      </c>
      <c r="D342" s="131">
        <f>B342/D326</f>
        <v>0</v>
      </c>
    </row>
    <row r="343" spans="1:4" x14ac:dyDescent="0.25">
      <c r="A343" t="s">
        <v>74</v>
      </c>
      <c r="B343" s="46"/>
      <c r="C343" s="52">
        <f>B343/B346</f>
        <v>0</v>
      </c>
      <c r="D343" s="131">
        <f>B343/D326</f>
        <v>0</v>
      </c>
    </row>
    <row r="344" spans="1:4" x14ac:dyDescent="0.25">
      <c r="A344" t="s">
        <v>36</v>
      </c>
      <c r="B344" s="46"/>
      <c r="C344" s="52">
        <f>B344/B346</f>
        <v>0</v>
      </c>
      <c r="D344" s="131">
        <f>B344/D326</f>
        <v>0</v>
      </c>
    </row>
    <row r="345" spans="1:4" x14ac:dyDescent="0.25">
      <c r="A345" t="s">
        <v>37</v>
      </c>
      <c r="B345" s="46"/>
      <c r="C345" s="52">
        <f>B345/B346</f>
        <v>0</v>
      </c>
      <c r="D345" s="131">
        <f>B345/D326</f>
        <v>0</v>
      </c>
    </row>
    <row r="346" spans="1:4" x14ac:dyDescent="0.25">
      <c r="A346" s="42" t="s">
        <v>38</v>
      </c>
      <c r="B346" s="47">
        <f>SUM(B328:B345)</f>
        <v>9074.9942847999991</v>
      </c>
      <c r="D346" s="133">
        <f>B346/D326</f>
        <v>1.516568506291883E-4</v>
      </c>
    </row>
    <row r="347" spans="1:4" ht="15.75" thickBot="1" x14ac:dyDescent="0.3"/>
    <row r="348" spans="1:4" ht="15.75" thickBot="1" x14ac:dyDescent="0.3">
      <c r="A348" s="1" t="s">
        <v>89</v>
      </c>
      <c r="B348" s="49" t="s">
        <v>128</v>
      </c>
      <c r="C348" s="50"/>
      <c r="D348" s="128">
        <v>73800</v>
      </c>
    </row>
    <row r="349" spans="1:4" x14ac:dyDescent="0.25">
      <c r="B349" s="42" t="s">
        <v>76</v>
      </c>
      <c r="C349" t="s">
        <v>67</v>
      </c>
      <c r="D349" s="42" t="s">
        <v>68</v>
      </c>
    </row>
    <row r="350" spans="1:4" x14ac:dyDescent="0.25">
      <c r="A350" t="s">
        <v>69</v>
      </c>
      <c r="B350" s="46"/>
      <c r="C350" s="52">
        <f>B350/B368</f>
        <v>0</v>
      </c>
      <c r="D350" s="108">
        <f>B350/D348</f>
        <v>0</v>
      </c>
    </row>
    <row r="351" spans="1:4" x14ac:dyDescent="0.25">
      <c r="A351" t="s">
        <v>21</v>
      </c>
      <c r="B351" s="46"/>
      <c r="C351" s="52">
        <f>B351/B368</f>
        <v>0</v>
      </c>
      <c r="D351" s="53">
        <f>B351/D348</f>
        <v>0</v>
      </c>
    </row>
    <row r="352" spans="1:4" x14ac:dyDescent="0.25">
      <c r="A352" t="s">
        <v>22</v>
      </c>
      <c r="B352" s="46"/>
      <c r="C352" s="52">
        <f>B352/B368</f>
        <v>0</v>
      </c>
      <c r="D352" s="53">
        <f>B352/D348</f>
        <v>0</v>
      </c>
    </row>
    <row r="353" spans="1:4" x14ac:dyDescent="0.25">
      <c r="A353" t="s">
        <v>70</v>
      </c>
      <c r="B353" s="46">
        <v>580.32000000000005</v>
      </c>
      <c r="C353" s="52">
        <f>B353/B368</f>
        <v>0.27719437953316312</v>
      </c>
      <c r="D353" s="53">
        <f>B353/D348</f>
        <v>7.8634146341463422E-3</v>
      </c>
    </row>
    <row r="354" spans="1:4" x14ac:dyDescent="0.25">
      <c r="A354" t="s">
        <v>24</v>
      </c>
      <c r="B354" s="46"/>
      <c r="C354" s="52">
        <f>B354/B368</f>
        <v>0</v>
      </c>
      <c r="D354" s="53">
        <f>B354/D348</f>
        <v>0</v>
      </c>
    </row>
    <row r="355" spans="1:4" x14ac:dyDescent="0.25">
      <c r="A355" t="s">
        <v>71</v>
      </c>
      <c r="B355" s="46"/>
      <c r="C355" s="52">
        <f>B355/B368</f>
        <v>0</v>
      </c>
      <c r="D355" s="53">
        <f>B355/D348</f>
        <v>0</v>
      </c>
    </row>
    <row r="356" spans="1:4" x14ac:dyDescent="0.25">
      <c r="A356" t="s">
        <v>26</v>
      </c>
      <c r="B356" s="46"/>
      <c r="C356" s="52">
        <f>B356/B368</f>
        <v>0</v>
      </c>
      <c r="D356" s="53">
        <f>B356/D348</f>
        <v>0</v>
      </c>
    </row>
    <row r="357" spans="1:4" x14ac:dyDescent="0.25">
      <c r="A357" t="s">
        <v>72</v>
      </c>
      <c r="B357" s="46">
        <v>402.78</v>
      </c>
      <c r="C357" s="52">
        <f>B357/B368</f>
        <v>0.19239101218012031</v>
      </c>
      <c r="D357" s="53">
        <f>B357/D348</f>
        <v>5.4577235772357716E-3</v>
      </c>
    </row>
    <row r="358" spans="1:4" x14ac:dyDescent="0.25">
      <c r="A358" t="s">
        <v>28</v>
      </c>
      <c r="B358" s="46"/>
      <c r="C358" s="52">
        <f>B358/B368</f>
        <v>0</v>
      </c>
      <c r="D358" s="53">
        <f>B358/D348</f>
        <v>0</v>
      </c>
    </row>
    <row r="359" spans="1:4" x14ac:dyDescent="0.25">
      <c r="A359" t="s">
        <v>29</v>
      </c>
      <c r="B359" s="46"/>
      <c r="C359" s="52">
        <f>B359/B368</f>
        <v>0</v>
      </c>
      <c r="D359" s="53">
        <f>B359/D348</f>
        <v>0</v>
      </c>
    </row>
    <row r="360" spans="1:4" x14ac:dyDescent="0.25">
      <c r="A360" t="s">
        <v>30</v>
      </c>
      <c r="B360" s="46"/>
      <c r="C360" s="52">
        <f>B360/B368</f>
        <v>0</v>
      </c>
      <c r="D360" s="53">
        <f>B360/D348</f>
        <v>0</v>
      </c>
    </row>
    <row r="361" spans="1:4" x14ac:dyDescent="0.25">
      <c r="A361" t="s">
        <v>31</v>
      </c>
      <c r="B361" s="46"/>
      <c r="C361" s="52">
        <f>B361/B368</f>
        <v>0</v>
      </c>
      <c r="D361" s="53">
        <f>B361/D348</f>
        <v>0</v>
      </c>
    </row>
    <row r="362" spans="1:4" x14ac:dyDescent="0.25">
      <c r="A362" t="s">
        <v>32</v>
      </c>
      <c r="B362" s="46"/>
      <c r="C362" s="52">
        <f>B362/B368</f>
        <v>0</v>
      </c>
      <c r="D362" s="53">
        <f>B362/D348</f>
        <v>0</v>
      </c>
    </row>
    <row r="363" spans="1:4" x14ac:dyDescent="0.25">
      <c r="A363" t="s">
        <v>73</v>
      </c>
      <c r="B363" s="46">
        <v>1110.448942</v>
      </c>
      <c r="C363" s="52">
        <f>B363/B368</f>
        <v>0.5304146082867166</v>
      </c>
      <c r="D363" s="108">
        <f>B363/D348</f>
        <v>1.5046733631436314E-2</v>
      </c>
    </row>
    <row r="364" spans="1:4" x14ac:dyDescent="0.25">
      <c r="A364" t="s">
        <v>34</v>
      </c>
      <c r="B364" s="46"/>
      <c r="C364" s="52">
        <f>B364/B368</f>
        <v>0</v>
      </c>
      <c r="D364" s="53">
        <f>B364/D348</f>
        <v>0</v>
      </c>
    </row>
    <row r="365" spans="1:4" x14ac:dyDescent="0.25">
      <c r="A365" t="s">
        <v>74</v>
      </c>
      <c r="B365" s="46"/>
      <c r="C365" s="52">
        <f>B365/B368</f>
        <v>0</v>
      </c>
      <c r="D365" s="53">
        <f>B365/D348</f>
        <v>0</v>
      </c>
    </row>
    <row r="366" spans="1:4" x14ac:dyDescent="0.25">
      <c r="A366" t="s">
        <v>36</v>
      </c>
      <c r="B366" s="46"/>
      <c r="C366" s="52">
        <f>B366/B368</f>
        <v>0</v>
      </c>
      <c r="D366" s="53">
        <f>B366/D348</f>
        <v>0</v>
      </c>
    </row>
    <row r="367" spans="1:4" x14ac:dyDescent="0.25">
      <c r="A367" t="s">
        <v>37</v>
      </c>
      <c r="B367" s="46"/>
      <c r="C367" s="52">
        <f>B367/B368</f>
        <v>0</v>
      </c>
      <c r="D367" s="53">
        <f>B367/D348</f>
        <v>0</v>
      </c>
    </row>
    <row r="368" spans="1:4" x14ac:dyDescent="0.25">
      <c r="A368" s="42" t="s">
        <v>38</v>
      </c>
      <c r="B368" s="47">
        <f>SUM(B350:B367)</f>
        <v>2093.5489419999999</v>
      </c>
      <c r="D368" s="132">
        <f>B368/D348</f>
        <v>2.8367871842818426E-2</v>
      </c>
    </row>
    <row r="369" spans="1:4" ht="15.75" thickBot="1" x14ac:dyDescent="0.3"/>
    <row r="370" spans="1:4" ht="15.75" thickBot="1" x14ac:dyDescent="0.3">
      <c r="A370" s="1" t="s">
        <v>90</v>
      </c>
      <c r="B370" s="49" t="s">
        <v>129</v>
      </c>
      <c r="C370" s="50"/>
      <c r="D370" s="128">
        <v>190400</v>
      </c>
    </row>
    <row r="371" spans="1:4" x14ac:dyDescent="0.25">
      <c r="B371" s="42" t="s">
        <v>76</v>
      </c>
      <c r="C371" t="s">
        <v>67</v>
      </c>
      <c r="D371" s="42" t="s">
        <v>68</v>
      </c>
    </row>
    <row r="372" spans="1:4" x14ac:dyDescent="0.25">
      <c r="A372" t="s">
        <v>69</v>
      </c>
      <c r="B372" s="46"/>
      <c r="C372" s="52">
        <f>B372/B390</f>
        <v>0</v>
      </c>
      <c r="D372" s="108">
        <f>B372/D370</f>
        <v>0</v>
      </c>
    </row>
    <row r="373" spans="1:4" x14ac:dyDescent="0.25">
      <c r="A373" t="s">
        <v>21</v>
      </c>
      <c r="B373" s="46"/>
      <c r="C373" s="52">
        <f>B373/B390</f>
        <v>0</v>
      </c>
      <c r="D373" s="53">
        <f>B373/D370</f>
        <v>0</v>
      </c>
    </row>
    <row r="374" spans="1:4" x14ac:dyDescent="0.25">
      <c r="A374" t="s">
        <v>22</v>
      </c>
      <c r="B374" s="46"/>
      <c r="C374" s="52">
        <f>B374/B390</f>
        <v>0</v>
      </c>
      <c r="D374" s="53">
        <f>B374/D370</f>
        <v>0</v>
      </c>
    </row>
    <row r="375" spans="1:4" x14ac:dyDescent="0.25">
      <c r="A375" t="s">
        <v>70</v>
      </c>
      <c r="B375" s="46">
        <v>2144.1970588235295</v>
      </c>
      <c r="C375" s="52">
        <f>B375/B390</f>
        <v>0.67765927241922275</v>
      </c>
      <c r="D375" s="53">
        <f>B375/D370</f>
        <v>1.1261539174493327E-2</v>
      </c>
    </row>
    <row r="376" spans="1:4" x14ac:dyDescent="0.25">
      <c r="A376" t="s">
        <v>24</v>
      </c>
      <c r="B376" s="46"/>
      <c r="C376" s="52">
        <f>B376/B390</f>
        <v>0</v>
      </c>
      <c r="D376" s="53">
        <f>B376/D370</f>
        <v>0</v>
      </c>
    </row>
    <row r="377" spans="1:4" x14ac:dyDescent="0.25">
      <c r="A377" t="s">
        <v>71</v>
      </c>
      <c r="B377" s="46"/>
      <c r="C377" s="52">
        <f>B377/B390</f>
        <v>0</v>
      </c>
      <c r="D377" s="53">
        <f>B377/D370</f>
        <v>0</v>
      </c>
    </row>
    <row r="378" spans="1:4" x14ac:dyDescent="0.25">
      <c r="A378" t="s">
        <v>26</v>
      </c>
      <c r="B378" s="46"/>
      <c r="C378" s="52">
        <f>B378/B390</f>
        <v>0</v>
      </c>
      <c r="D378" s="53">
        <f>B378/D370</f>
        <v>0</v>
      </c>
    </row>
    <row r="379" spans="1:4" x14ac:dyDescent="0.25">
      <c r="A379" t="s">
        <v>72</v>
      </c>
      <c r="B379" s="46"/>
      <c r="C379" s="52">
        <f>B379/B390</f>
        <v>0</v>
      </c>
      <c r="D379" s="53">
        <f>B379/D370</f>
        <v>0</v>
      </c>
    </row>
    <row r="380" spans="1:4" x14ac:dyDescent="0.25">
      <c r="A380" t="s">
        <v>28</v>
      </c>
      <c r="B380" s="46"/>
      <c r="C380" s="52">
        <f>B380/B390</f>
        <v>0</v>
      </c>
      <c r="D380" s="53">
        <f>B380/D370</f>
        <v>0</v>
      </c>
    </row>
    <row r="381" spans="1:4" x14ac:dyDescent="0.25">
      <c r="A381" t="s">
        <v>29</v>
      </c>
      <c r="B381" s="46"/>
      <c r="C381" s="52">
        <f>B381/B390</f>
        <v>0</v>
      </c>
      <c r="D381" s="53">
        <f>B381/D370</f>
        <v>0</v>
      </c>
    </row>
    <row r="382" spans="1:4" x14ac:dyDescent="0.25">
      <c r="A382" t="s">
        <v>30</v>
      </c>
      <c r="B382" s="46"/>
      <c r="C382" s="52">
        <f>B382/B390</f>
        <v>0</v>
      </c>
      <c r="D382" s="53">
        <f>B382/D370</f>
        <v>0</v>
      </c>
    </row>
    <row r="383" spans="1:4" x14ac:dyDescent="0.25">
      <c r="A383" t="s">
        <v>31</v>
      </c>
      <c r="B383" s="46"/>
      <c r="C383" s="52">
        <f>B383/B390</f>
        <v>0</v>
      </c>
      <c r="D383" s="53">
        <f>B383/D370</f>
        <v>0</v>
      </c>
    </row>
    <row r="384" spans="1:4" x14ac:dyDescent="0.25">
      <c r="A384" t="s">
        <v>32</v>
      </c>
      <c r="B384" s="46"/>
      <c r="C384" s="52">
        <f>B384/B390</f>
        <v>0</v>
      </c>
      <c r="D384" s="53">
        <f>B384/D370</f>
        <v>0</v>
      </c>
    </row>
    <row r="385" spans="1:4" x14ac:dyDescent="0.25">
      <c r="A385" t="s">
        <v>73</v>
      </c>
      <c r="B385" s="46">
        <v>1019.9256</v>
      </c>
      <c r="C385" s="52">
        <f>B385/B390</f>
        <v>0.32234072758077731</v>
      </c>
      <c r="D385" s="108">
        <f>B385/D370</f>
        <v>5.3567521008403363E-3</v>
      </c>
    </row>
    <row r="386" spans="1:4" x14ac:dyDescent="0.25">
      <c r="A386" t="s">
        <v>34</v>
      </c>
      <c r="B386" s="46"/>
      <c r="C386" s="52">
        <f>B386/B390</f>
        <v>0</v>
      </c>
      <c r="D386" s="53">
        <f>B386/D370</f>
        <v>0</v>
      </c>
    </row>
    <row r="387" spans="1:4" x14ac:dyDescent="0.25">
      <c r="A387" t="s">
        <v>74</v>
      </c>
      <c r="B387" s="46"/>
      <c r="C387" s="52">
        <f>B387/B390</f>
        <v>0</v>
      </c>
      <c r="D387" s="53">
        <f>B387/D370</f>
        <v>0</v>
      </c>
    </row>
    <row r="388" spans="1:4" x14ac:dyDescent="0.25">
      <c r="A388" t="s">
        <v>36</v>
      </c>
      <c r="B388" s="46"/>
      <c r="C388" s="52">
        <f>B388/B390</f>
        <v>0</v>
      </c>
      <c r="D388" s="53">
        <f>B388/D370</f>
        <v>0</v>
      </c>
    </row>
    <row r="389" spans="1:4" x14ac:dyDescent="0.25">
      <c r="A389" t="s">
        <v>37</v>
      </c>
      <c r="B389" s="46"/>
      <c r="C389" s="52">
        <f>B389/B390</f>
        <v>0</v>
      </c>
      <c r="D389" s="53">
        <f>B389/D370</f>
        <v>0</v>
      </c>
    </row>
    <row r="390" spans="1:4" x14ac:dyDescent="0.25">
      <c r="A390" s="42" t="s">
        <v>38</v>
      </c>
      <c r="B390" s="47">
        <f>SUM(B372:B389)</f>
        <v>3164.1226588235295</v>
      </c>
      <c r="D390" s="124">
        <f>B390/D370</f>
        <v>1.6618291275333662E-2</v>
      </c>
    </row>
    <row r="391" spans="1:4" ht="15.75" thickBot="1" x14ac:dyDescent="0.3"/>
    <row r="392" spans="1:4" ht="15.75" thickBot="1" x14ac:dyDescent="0.3">
      <c r="A392" s="1" t="s">
        <v>91</v>
      </c>
      <c r="B392" s="49" t="s">
        <v>132</v>
      </c>
      <c r="C392" s="50"/>
      <c r="D392" s="128">
        <v>31705517.66204102</v>
      </c>
    </row>
    <row r="393" spans="1:4" x14ac:dyDescent="0.25">
      <c r="B393" s="42" t="s">
        <v>76</v>
      </c>
      <c r="C393" t="s">
        <v>67</v>
      </c>
      <c r="D393" s="42" t="s">
        <v>68</v>
      </c>
    </row>
    <row r="394" spans="1:4" x14ac:dyDescent="0.25">
      <c r="A394" t="s">
        <v>69</v>
      </c>
      <c r="B394" s="46">
        <v>21160.020897406281</v>
      </c>
      <c r="C394" s="52">
        <f>B394/B412</f>
        <v>0.23982454226264383</v>
      </c>
      <c r="D394" s="108">
        <f>B394/D392</f>
        <v>6.6739238018308136E-4</v>
      </c>
    </row>
    <row r="395" spans="1:4" x14ac:dyDescent="0.25">
      <c r="A395" t="s">
        <v>21</v>
      </c>
      <c r="B395" s="46"/>
      <c r="C395" s="52">
        <f>B395/B412</f>
        <v>0</v>
      </c>
      <c r="D395" s="53">
        <f>B395/D392</f>
        <v>0</v>
      </c>
    </row>
    <row r="396" spans="1:4" x14ac:dyDescent="0.25">
      <c r="A396" t="s">
        <v>22</v>
      </c>
      <c r="B396" s="46"/>
      <c r="C396" s="52">
        <f>B396/B412</f>
        <v>0</v>
      </c>
      <c r="D396" s="53">
        <f>B396/D392</f>
        <v>0</v>
      </c>
    </row>
    <row r="397" spans="1:4" x14ac:dyDescent="0.25">
      <c r="A397" t="s">
        <v>70</v>
      </c>
      <c r="B397" s="46"/>
      <c r="C397" s="52">
        <f>B397/B412</f>
        <v>0</v>
      </c>
      <c r="D397" s="53">
        <f>B397/D392</f>
        <v>0</v>
      </c>
    </row>
    <row r="398" spans="1:4" x14ac:dyDescent="0.25">
      <c r="A398" t="s">
        <v>24</v>
      </c>
      <c r="B398" s="46"/>
      <c r="C398" s="52">
        <f>B398/B412</f>
        <v>0</v>
      </c>
      <c r="D398" s="53">
        <f>B398/D392</f>
        <v>0</v>
      </c>
    </row>
    <row r="399" spans="1:4" x14ac:dyDescent="0.25">
      <c r="A399" t="s">
        <v>71</v>
      </c>
      <c r="B399" s="46"/>
      <c r="C399" s="52">
        <f>B399/B412</f>
        <v>0</v>
      </c>
      <c r="D399" s="53">
        <f>B399/D392</f>
        <v>0</v>
      </c>
    </row>
    <row r="400" spans="1:4" x14ac:dyDescent="0.25">
      <c r="A400" t="s">
        <v>26</v>
      </c>
      <c r="B400" s="46"/>
      <c r="C400" s="52">
        <f>B400/B412</f>
        <v>0</v>
      </c>
      <c r="D400" s="53">
        <f>B400/D392</f>
        <v>0</v>
      </c>
    </row>
    <row r="401" spans="1:4" x14ac:dyDescent="0.25">
      <c r="A401" t="s">
        <v>72</v>
      </c>
      <c r="B401" s="46"/>
      <c r="C401" s="52">
        <f>B401/B412</f>
        <v>0</v>
      </c>
      <c r="D401" s="53">
        <f>B401/D392</f>
        <v>0</v>
      </c>
    </row>
    <row r="402" spans="1:4" x14ac:dyDescent="0.25">
      <c r="A402" t="s">
        <v>28</v>
      </c>
      <c r="B402" s="46"/>
      <c r="C402" s="52">
        <f>B402/B412</f>
        <v>0</v>
      </c>
      <c r="D402" s="53">
        <f>B402/D392</f>
        <v>0</v>
      </c>
    </row>
    <row r="403" spans="1:4" x14ac:dyDescent="0.25">
      <c r="A403" t="s">
        <v>29</v>
      </c>
      <c r="B403" s="46">
        <v>45037.341787439611</v>
      </c>
      <c r="C403" s="52">
        <f>B403/B412</f>
        <v>0.51044656010821343</v>
      </c>
      <c r="D403" s="53">
        <f>B403/D392</f>
        <v>1.4204890854489951E-3</v>
      </c>
    </row>
    <row r="404" spans="1:4" x14ac:dyDescent="0.25">
      <c r="A404" t="s">
        <v>30</v>
      </c>
      <c r="B404" s="46"/>
      <c r="C404" s="52">
        <f>B404/B412</f>
        <v>0</v>
      </c>
      <c r="D404" s="53">
        <f>B404/D392</f>
        <v>0</v>
      </c>
    </row>
    <row r="405" spans="1:4" x14ac:dyDescent="0.25">
      <c r="A405" t="s">
        <v>31</v>
      </c>
      <c r="B405" s="46"/>
      <c r="C405" s="52">
        <f>B405/B412</f>
        <v>0</v>
      </c>
      <c r="D405" s="53">
        <f>B405/D392</f>
        <v>0</v>
      </c>
    </row>
    <row r="406" spans="1:4" x14ac:dyDescent="0.25">
      <c r="A406" t="s">
        <v>32</v>
      </c>
      <c r="B406" s="46"/>
      <c r="C406" s="52">
        <f>B406/B412</f>
        <v>0</v>
      </c>
      <c r="D406" s="53">
        <f>B406/D392</f>
        <v>0</v>
      </c>
    </row>
    <row r="407" spans="1:4" x14ac:dyDescent="0.25">
      <c r="A407" t="s">
        <v>73</v>
      </c>
      <c r="B407" s="46">
        <v>22033.894624228356</v>
      </c>
      <c r="C407" s="52">
        <f>B407/B412</f>
        <v>0.24972889762914274</v>
      </c>
      <c r="D407" s="108">
        <f>B407/D392</f>
        <v>6.94954577278772E-4</v>
      </c>
    </row>
    <row r="408" spans="1:4" x14ac:dyDescent="0.25">
      <c r="A408" t="s">
        <v>34</v>
      </c>
      <c r="B408" s="46"/>
      <c r="C408" s="52">
        <f>B408/B412</f>
        <v>0</v>
      </c>
      <c r="D408" s="53">
        <f>B408/D392</f>
        <v>0</v>
      </c>
    </row>
    <row r="409" spans="1:4" x14ac:dyDescent="0.25">
      <c r="A409" t="s">
        <v>74</v>
      </c>
      <c r="B409" s="46"/>
      <c r="C409" s="52">
        <f>B409/B412</f>
        <v>0</v>
      </c>
      <c r="D409" s="53">
        <f>B409/D392</f>
        <v>0</v>
      </c>
    </row>
    <row r="410" spans="1:4" x14ac:dyDescent="0.25">
      <c r="A410" t="s">
        <v>36</v>
      </c>
      <c r="B410" s="46"/>
      <c r="C410" s="52">
        <f>B410/B412</f>
        <v>0</v>
      </c>
      <c r="D410" s="53">
        <f>B410/D392</f>
        <v>0</v>
      </c>
    </row>
    <row r="411" spans="1:4" x14ac:dyDescent="0.25">
      <c r="A411" t="s">
        <v>37</v>
      </c>
      <c r="B411" s="46"/>
      <c r="C411" s="52">
        <f>B411/B412</f>
        <v>0</v>
      </c>
      <c r="D411" s="53">
        <f>B411/D392</f>
        <v>0</v>
      </c>
    </row>
    <row r="412" spans="1:4" x14ac:dyDescent="0.25">
      <c r="A412" s="42" t="s">
        <v>38</v>
      </c>
      <c r="B412" s="47">
        <f>SUM(B394:B411)</f>
        <v>88231.257309074252</v>
      </c>
      <c r="D412" s="124">
        <f>B412/D392</f>
        <v>2.7828360429108488E-3</v>
      </c>
    </row>
    <row r="413" spans="1:4" ht="15.75" thickBot="1" x14ac:dyDescent="0.3"/>
    <row r="414" spans="1:4" ht="15.75" thickBot="1" x14ac:dyDescent="0.3">
      <c r="A414" s="1" t="s">
        <v>92</v>
      </c>
      <c r="B414" s="49" t="s">
        <v>131</v>
      </c>
      <c r="C414" s="50"/>
      <c r="D414" s="128">
        <v>83956</v>
      </c>
    </row>
    <row r="415" spans="1:4" x14ac:dyDescent="0.25">
      <c r="B415" s="42" t="s">
        <v>76</v>
      </c>
      <c r="C415" t="s">
        <v>67</v>
      </c>
      <c r="D415" s="42" t="s">
        <v>68</v>
      </c>
    </row>
    <row r="416" spans="1:4" x14ac:dyDescent="0.25">
      <c r="A416" t="s">
        <v>69</v>
      </c>
      <c r="B416" s="46"/>
      <c r="C416" s="52">
        <f>B416/B434</f>
        <v>0</v>
      </c>
      <c r="D416" s="108">
        <f>B416/D414</f>
        <v>0</v>
      </c>
    </row>
    <row r="417" spans="1:4" x14ac:dyDescent="0.25">
      <c r="A417" t="s">
        <v>21</v>
      </c>
      <c r="B417" s="46"/>
      <c r="C417" s="52">
        <f>B417/B434</f>
        <v>0</v>
      </c>
      <c r="D417" s="53">
        <f>B417/D414</f>
        <v>0</v>
      </c>
    </row>
    <row r="418" spans="1:4" x14ac:dyDescent="0.25">
      <c r="A418" t="s">
        <v>22</v>
      </c>
      <c r="B418" s="46"/>
      <c r="C418" s="52">
        <f>B418/B434</f>
        <v>0</v>
      </c>
      <c r="D418" s="53">
        <f>B418/D414</f>
        <v>0</v>
      </c>
    </row>
    <row r="419" spans="1:4" x14ac:dyDescent="0.25">
      <c r="A419" t="s">
        <v>70</v>
      </c>
      <c r="B419" s="46"/>
      <c r="C419" s="52">
        <f>B419/B434</f>
        <v>0</v>
      </c>
      <c r="D419" s="53">
        <f>B419/D414</f>
        <v>0</v>
      </c>
    </row>
    <row r="420" spans="1:4" x14ac:dyDescent="0.25">
      <c r="A420" t="s">
        <v>24</v>
      </c>
      <c r="B420" s="46"/>
      <c r="C420" s="52">
        <f>B420/B434</f>
        <v>0</v>
      </c>
      <c r="D420" s="53">
        <f>B420/D414</f>
        <v>0</v>
      </c>
    </row>
    <row r="421" spans="1:4" x14ac:dyDescent="0.25">
      <c r="A421" t="s">
        <v>71</v>
      </c>
      <c r="B421" s="46"/>
      <c r="C421" s="52">
        <f>B421/B434</f>
        <v>0</v>
      </c>
      <c r="D421" s="53">
        <f>B421/D414</f>
        <v>0</v>
      </c>
    </row>
    <row r="422" spans="1:4" x14ac:dyDescent="0.25">
      <c r="A422" t="s">
        <v>26</v>
      </c>
      <c r="B422" s="46"/>
      <c r="C422" s="52">
        <f>B422/B434</f>
        <v>0</v>
      </c>
      <c r="D422" s="53">
        <f>B422/D414</f>
        <v>0</v>
      </c>
    </row>
    <row r="423" spans="1:4" x14ac:dyDescent="0.25">
      <c r="A423" t="s">
        <v>72</v>
      </c>
      <c r="B423" s="46"/>
      <c r="C423" s="52">
        <f>B423/B434</f>
        <v>0</v>
      </c>
      <c r="D423" s="53">
        <f>B423/D414</f>
        <v>0</v>
      </c>
    </row>
    <row r="424" spans="1:4" x14ac:dyDescent="0.25">
      <c r="A424" t="s">
        <v>28</v>
      </c>
      <c r="B424" s="46"/>
      <c r="C424" s="52">
        <f>B424/B434</f>
        <v>0</v>
      </c>
      <c r="D424" s="53">
        <f>B424/D414</f>
        <v>0</v>
      </c>
    </row>
    <row r="425" spans="1:4" x14ac:dyDescent="0.25">
      <c r="A425" t="s">
        <v>29</v>
      </c>
      <c r="B425" s="46">
        <v>371.91304347826082</v>
      </c>
      <c r="C425" s="52">
        <f>B425/B434</f>
        <v>0.56965395021978005</v>
      </c>
      <c r="D425" s="53">
        <f>B425/D414</f>
        <v>4.4298566329775213E-3</v>
      </c>
    </row>
    <row r="426" spans="1:4" x14ac:dyDescent="0.25">
      <c r="A426" t="s">
        <v>30</v>
      </c>
      <c r="B426" s="46"/>
      <c r="C426" s="52">
        <f>B426/B434</f>
        <v>0</v>
      </c>
      <c r="D426" s="53">
        <f>B426/D414</f>
        <v>0</v>
      </c>
    </row>
    <row r="427" spans="1:4" x14ac:dyDescent="0.25">
      <c r="A427" t="s">
        <v>31</v>
      </c>
      <c r="B427" s="46"/>
      <c r="C427" s="52">
        <f>B427/B434</f>
        <v>0</v>
      </c>
      <c r="D427" s="53">
        <f>B427/D414</f>
        <v>0</v>
      </c>
    </row>
    <row r="428" spans="1:4" x14ac:dyDescent="0.25">
      <c r="A428" t="s">
        <v>32</v>
      </c>
      <c r="B428" s="46"/>
      <c r="C428" s="52">
        <f>B428/B434</f>
        <v>0</v>
      </c>
      <c r="D428" s="53">
        <f>B428/D414</f>
        <v>0</v>
      </c>
    </row>
    <row r="429" spans="1:4" x14ac:dyDescent="0.25">
      <c r="A429" t="s">
        <v>73</v>
      </c>
      <c r="B429" s="46">
        <v>280.96234399999997</v>
      </c>
      <c r="C429" s="52">
        <f>B429/B434</f>
        <v>0.4303460497802199</v>
      </c>
      <c r="D429" s="108">
        <f>B429/D414</f>
        <v>3.3465427604935914E-3</v>
      </c>
    </row>
    <row r="430" spans="1:4" x14ac:dyDescent="0.25">
      <c r="A430" t="s">
        <v>34</v>
      </c>
      <c r="B430" s="46"/>
      <c r="C430" s="52">
        <f>B430/B434</f>
        <v>0</v>
      </c>
      <c r="D430" s="53">
        <f>B430/D414</f>
        <v>0</v>
      </c>
    </row>
    <row r="431" spans="1:4" x14ac:dyDescent="0.25">
      <c r="A431" t="s">
        <v>74</v>
      </c>
      <c r="B431" s="46"/>
      <c r="C431" s="52">
        <f>B431/B434</f>
        <v>0</v>
      </c>
      <c r="D431" s="53">
        <f>B431/D414</f>
        <v>0</v>
      </c>
    </row>
    <row r="432" spans="1:4" x14ac:dyDescent="0.25">
      <c r="A432" t="s">
        <v>36</v>
      </c>
      <c r="B432" s="46"/>
      <c r="C432" s="52">
        <f>B432/B434</f>
        <v>0</v>
      </c>
      <c r="D432" s="53">
        <f>B432/D414</f>
        <v>0</v>
      </c>
    </row>
    <row r="433" spans="1:4" x14ac:dyDescent="0.25">
      <c r="A433" t="s">
        <v>37</v>
      </c>
      <c r="B433" s="46"/>
      <c r="C433" s="52">
        <f>B433/B434</f>
        <v>0</v>
      </c>
      <c r="D433" s="53">
        <f>B433/D414</f>
        <v>0</v>
      </c>
    </row>
    <row r="434" spans="1:4" x14ac:dyDescent="0.25">
      <c r="A434" s="42" t="s">
        <v>38</v>
      </c>
      <c r="B434" s="47">
        <f>SUM(B416:B433)</f>
        <v>652.87538747826079</v>
      </c>
      <c r="D434" s="124">
        <f>B434/D414</f>
        <v>7.7763993934711131E-3</v>
      </c>
    </row>
  </sheetData>
  <sortState ref="Q238:R272">
    <sortCondition ref="R238"/>
  </sortState>
  <mergeCells count="34">
    <mergeCell ref="AB164:AH164"/>
    <mergeCell ref="B118:I118"/>
    <mergeCell ref="K118:Q118"/>
    <mergeCell ref="S118:Z118"/>
    <mergeCell ref="AB118:AH118"/>
    <mergeCell ref="B141:I141"/>
    <mergeCell ref="K141:Q141"/>
    <mergeCell ref="S141:Z141"/>
    <mergeCell ref="AB141:AH141"/>
    <mergeCell ref="AB95:AH95"/>
    <mergeCell ref="B49:I49"/>
    <mergeCell ref="K49:Q49"/>
    <mergeCell ref="S49:Z49"/>
    <mergeCell ref="AB49:AH49"/>
    <mergeCell ref="B72:I72"/>
    <mergeCell ref="K72:Q72"/>
    <mergeCell ref="S72:Z72"/>
    <mergeCell ref="AB72:AH72"/>
    <mergeCell ref="AB3:AH3"/>
    <mergeCell ref="B26:I26"/>
    <mergeCell ref="K26:Q26"/>
    <mergeCell ref="S26:Z26"/>
    <mergeCell ref="AB26:AH26"/>
    <mergeCell ref="L187:M187"/>
    <mergeCell ref="P187:Q187"/>
    <mergeCell ref="B3:I3"/>
    <mergeCell ref="K3:Q3"/>
    <mergeCell ref="S3:Z3"/>
    <mergeCell ref="B95:I95"/>
    <mergeCell ref="K95:Q95"/>
    <mergeCell ref="S95:Z95"/>
    <mergeCell ref="B164:I164"/>
    <mergeCell ref="K164:Q164"/>
    <mergeCell ref="S164:Z164"/>
  </mergeCells>
  <conditionalFormatting sqref="C238:C272">
    <cfRule type="colorScale" priority="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238:L272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238:J272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I238:I272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38:H272">
    <cfRule type="colorScale" priority="2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N238:N272">
    <cfRule type="colorScale" priority="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pageMargins left="0.511811024" right="0.511811024" top="0.78740157499999996" bottom="0.78740157499999996" header="0.31496062000000002" footer="0.31496062000000002"/>
  <pageSetup paperSize="9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BB394"/>
  <sheetViews>
    <sheetView workbookViewId="0"/>
  </sheetViews>
  <sheetFormatPr defaultRowHeight="15" x14ac:dyDescent="0.25"/>
  <cols>
    <col min="1" max="1" width="36" bestFit="1" customWidth="1"/>
    <col min="5" max="5" width="10.28515625" customWidth="1"/>
    <col min="6" max="7" width="9.140625" customWidth="1"/>
    <col min="8" max="12" width="10.140625" customWidth="1"/>
    <col min="13" max="13" width="9.140625" customWidth="1"/>
    <col min="15" max="15" width="9.140625" customWidth="1"/>
    <col min="24" max="24" width="9" customWidth="1"/>
    <col min="32" max="32" width="19.140625" bestFit="1" customWidth="1"/>
    <col min="40" max="40" width="19.140625" bestFit="1" customWidth="1"/>
    <col min="50" max="50" width="19.140625" bestFit="1" customWidth="1"/>
  </cols>
  <sheetData>
    <row r="1" spans="1:26" ht="21" x14ac:dyDescent="0.35">
      <c r="A1" s="44" t="s">
        <v>77</v>
      </c>
      <c r="B1" s="48">
        <v>2016</v>
      </c>
      <c r="E1" s="44" t="s">
        <v>78</v>
      </c>
      <c r="K1" s="100" t="s">
        <v>151</v>
      </c>
      <c r="L1" s="100"/>
      <c r="M1" s="100"/>
      <c r="X1" s="44" t="s">
        <v>77</v>
      </c>
    </row>
    <row r="2" spans="1:26" x14ac:dyDescent="0.25">
      <c r="A2" s="45" t="s">
        <v>113</v>
      </c>
      <c r="B2" t="s">
        <v>114</v>
      </c>
      <c r="E2" s="125" t="s">
        <v>115</v>
      </c>
      <c r="F2" s="125" t="s">
        <v>145</v>
      </c>
      <c r="G2" s="125" t="s">
        <v>152</v>
      </c>
      <c r="H2" s="125" t="s">
        <v>146</v>
      </c>
      <c r="I2" s="125" t="s">
        <v>147</v>
      </c>
      <c r="J2" s="125" t="s">
        <v>148</v>
      </c>
      <c r="K2" s="125" t="s">
        <v>149</v>
      </c>
      <c r="L2" s="125" t="s">
        <v>153</v>
      </c>
      <c r="M2" s="125" t="s">
        <v>38</v>
      </c>
      <c r="P2" s="125" t="s">
        <v>115</v>
      </c>
      <c r="Q2" s="125" t="s">
        <v>149</v>
      </c>
      <c r="R2" s="125" t="s">
        <v>150</v>
      </c>
      <c r="S2" s="125" t="s">
        <v>38</v>
      </c>
      <c r="X2" s="45" t="s">
        <v>85</v>
      </c>
      <c r="Y2" s="45" t="s">
        <v>91</v>
      </c>
      <c r="Z2" s="45" t="s">
        <v>179</v>
      </c>
    </row>
    <row r="3" spans="1:26" x14ac:dyDescent="0.25">
      <c r="A3" t="s">
        <v>49</v>
      </c>
      <c r="B3" s="54">
        <v>832.93257230605889</v>
      </c>
      <c r="C3" s="56">
        <f>B3/$B$21</f>
        <v>3.5396597626944054E-2</v>
      </c>
      <c r="E3" s="126">
        <f>'Alimentos&amp;Bebidas 2'!D215*'Alimentos&amp;Bebidas 2'!$C$188/1000</f>
        <v>0</v>
      </c>
      <c r="F3" s="126">
        <f>'Alimentos&amp;Bebidas 2'!D283*'Alimentos&amp;Bebidas 2'!$C$189/1000</f>
        <v>1.760279654691975</v>
      </c>
      <c r="G3" s="126">
        <f>'Alimentos&amp;Bebidas 2'!D306*'Alimentos&amp;Bebidas 2'!$C$190/1000</f>
        <v>0</v>
      </c>
      <c r="H3" s="126">
        <f>'Alimentos&amp;Bebidas 2'!D328*'Alimentos&amp;Bebidas 2'!$C$191/1000</f>
        <v>309.33553643825655</v>
      </c>
      <c r="I3" s="126">
        <f>'Alimentos&amp;Bebidas 2'!D350*'Alimentos&amp;Bebidas 2'!$C$192/1000</f>
        <v>0</v>
      </c>
      <c r="J3" s="126">
        <f>'Alimentos&amp;Bebidas 2'!D372*'Alimentos&amp;Bebidas 2'!$C$193/1000</f>
        <v>0</v>
      </c>
      <c r="K3" s="126">
        <f>'Alimentos&amp;Bebidas 2'!D394*'Alimentos&amp;Bebidas 2'!$C$194/1000</f>
        <v>94.198595575153647</v>
      </c>
      <c r="L3" s="126">
        <f>'Alimentos&amp;Bebidas 2'!D416*'Alimentos&amp;Bebidas 2'!$C$195/1000</f>
        <v>0</v>
      </c>
      <c r="M3" s="46">
        <f>SUM(E3:L3)</f>
        <v>405.29441166810221</v>
      </c>
      <c r="N3" s="56">
        <f>M3/$M$21</f>
        <v>1.8362735389829708E-2</v>
      </c>
      <c r="O3" s="127"/>
      <c r="P3" s="126">
        <f>E3</f>
        <v>0</v>
      </c>
      <c r="Q3" s="126">
        <f>K3</f>
        <v>94.198595575153647</v>
      </c>
      <c r="R3" s="126">
        <f>F3+G3+H3+I3+J3+L3</f>
        <v>311.09581609294855</v>
      </c>
      <c r="S3" s="126">
        <f>SUM(P3:R3)</f>
        <v>405.29441166810221</v>
      </c>
      <c r="X3" s="54"/>
      <c r="Y3" s="54">
        <f>K3</f>
        <v>94.198595575153647</v>
      </c>
      <c r="Z3" s="54">
        <f>B3-X3-Y3</f>
        <v>738.73397673090528</v>
      </c>
    </row>
    <row r="4" spans="1:26" x14ac:dyDescent="0.25">
      <c r="A4" t="s">
        <v>50</v>
      </c>
      <c r="B4" s="54">
        <v>51.120605268998986</v>
      </c>
      <c r="C4" s="56">
        <f t="shared" ref="C4:C20" si="0">B4/$B$21</f>
        <v>2.1724393490133546E-3</v>
      </c>
      <c r="E4" s="126">
        <f>'Alimentos&amp;Bebidas 2'!D216*'Alimentos&amp;Bebidas 2'!$C$188/1000</f>
        <v>0</v>
      </c>
      <c r="F4" s="126">
        <f>'Alimentos&amp;Bebidas 2'!D284*'Alimentos&amp;Bebidas 2'!$C$189/1000</f>
        <v>0</v>
      </c>
      <c r="G4" s="126">
        <f>'Alimentos&amp;Bebidas 2'!D307*'Alimentos&amp;Bebidas 2'!$C$190/1000</f>
        <v>0</v>
      </c>
      <c r="H4" s="126">
        <f>'Alimentos&amp;Bebidas 2'!D329*'Alimentos&amp;Bebidas 2'!$C$191/1000</f>
        <v>0</v>
      </c>
      <c r="I4" s="126">
        <f>'Alimentos&amp;Bebidas 2'!D351*'Alimentos&amp;Bebidas 2'!$C$192/1000</f>
        <v>0</v>
      </c>
      <c r="J4" s="126">
        <f>'Alimentos&amp;Bebidas 2'!D373*'Alimentos&amp;Bebidas 2'!$C$193/1000</f>
        <v>0</v>
      </c>
      <c r="K4" s="126">
        <f>'Alimentos&amp;Bebidas 2'!D395*'Alimentos&amp;Bebidas 2'!$C$194/1000</f>
        <v>0</v>
      </c>
      <c r="L4" s="126">
        <f>'Alimentos&amp;Bebidas 2'!D417*'Alimentos&amp;Bebidas 2'!$C$195/1000</f>
        <v>0</v>
      </c>
      <c r="M4" s="46">
        <f t="shared" ref="M4:M21" si="1">SUM(E4:L4)</f>
        <v>0</v>
      </c>
      <c r="N4" s="56">
        <f t="shared" ref="N4:N20" si="2">M4/$M$21</f>
        <v>0</v>
      </c>
      <c r="O4" s="127"/>
      <c r="P4" s="126">
        <f t="shared" ref="P4:P20" si="3">E4</f>
        <v>0</v>
      </c>
      <c r="Q4" s="126">
        <f t="shared" ref="Q4:Q20" si="4">K4</f>
        <v>0</v>
      </c>
      <c r="R4" s="126">
        <f t="shared" ref="R4:R20" si="5">F4+G4+H4+I4+J4+L4</f>
        <v>0</v>
      </c>
      <c r="S4" s="126">
        <f t="shared" ref="S4:S20" si="6">SUM(P4:R4)</f>
        <v>0</v>
      </c>
      <c r="X4" s="54"/>
      <c r="Y4" s="54">
        <f t="shared" ref="Y4:Y21" si="7">K4</f>
        <v>0</v>
      </c>
      <c r="Z4" s="54">
        <f t="shared" ref="Z4:Z21" si="8">B4-X4-Y4</f>
        <v>51.120605268998986</v>
      </c>
    </row>
    <row r="5" spans="1:26" x14ac:dyDescent="0.25">
      <c r="A5" t="s">
        <v>51</v>
      </c>
      <c r="B5" s="54">
        <v>0</v>
      </c>
      <c r="C5" s="56">
        <f t="shared" si="0"/>
        <v>0</v>
      </c>
      <c r="E5" s="126">
        <f>'Alimentos&amp;Bebidas 2'!D217*'Alimentos&amp;Bebidas 2'!$C$188/1000</f>
        <v>0</v>
      </c>
      <c r="F5" s="126">
        <f>'Alimentos&amp;Bebidas 2'!D285*'Alimentos&amp;Bebidas 2'!$C$189/1000</f>
        <v>0</v>
      </c>
      <c r="G5" s="126">
        <f>'Alimentos&amp;Bebidas 2'!D308*'Alimentos&amp;Bebidas 2'!$C$190/1000</f>
        <v>0</v>
      </c>
      <c r="H5" s="126">
        <f>'Alimentos&amp;Bebidas 2'!D330*'Alimentos&amp;Bebidas 2'!$C$191/1000</f>
        <v>0</v>
      </c>
      <c r="I5" s="126">
        <f>'Alimentos&amp;Bebidas 2'!D352*'Alimentos&amp;Bebidas 2'!$C$192/1000</f>
        <v>0</v>
      </c>
      <c r="J5" s="126">
        <f>'Alimentos&amp;Bebidas 2'!D374*'Alimentos&amp;Bebidas 2'!$C$193/1000</f>
        <v>0</v>
      </c>
      <c r="K5" s="126">
        <f>'Alimentos&amp;Bebidas 2'!D396*'Alimentos&amp;Bebidas 2'!$C$194/1000</f>
        <v>0</v>
      </c>
      <c r="L5" s="126">
        <f>'Alimentos&amp;Bebidas 2'!D418*'Alimentos&amp;Bebidas 2'!$C$195/1000</f>
        <v>0</v>
      </c>
      <c r="M5" s="46">
        <f t="shared" si="1"/>
        <v>0</v>
      </c>
      <c r="N5" s="56">
        <f t="shared" si="2"/>
        <v>0</v>
      </c>
      <c r="O5" s="127"/>
      <c r="P5" s="126">
        <f t="shared" si="3"/>
        <v>0</v>
      </c>
      <c r="Q5" s="126">
        <f t="shared" si="4"/>
        <v>0</v>
      </c>
      <c r="R5" s="126">
        <f t="shared" si="5"/>
        <v>0</v>
      </c>
      <c r="S5" s="126">
        <f t="shared" si="6"/>
        <v>0</v>
      </c>
      <c r="X5" s="54"/>
      <c r="Y5" s="54">
        <f t="shared" si="7"/>
        <v>0</v>
      </c>
      <c r="Z5" s="54">
        <f t="shared" si="8"/>
        <v>0</v>
      </c>
    </row>
    <row r="6" spans="1:26" x14ac:dyDescent="0.25">
      <c r="A6" t="s">
        <v>52</v>
      </c>
      <c r="B6" s="54">
        <v>2149.5275999999999</v>
      </c>
      <c r="C6" s="56">
        <f t="shared" si="0"/>
        <v>9.134708627681469E-2</v>
      </c>
      <c r="E6" s="126">
        <f>'Alimentos&amp;Bebidas 2'!D218*'Alimentos&amp;Bebidas 2'!$C$188/1000</f>
        <v>0</v>
      </c>
      <c r="F6" s="126">
        <f>'Alimentos&amp;Bebidas 2'!D286*'Alimentos&amp;Bebidas 2'!$C$189/1000</f>
        <v>0</v>
      </c>
      <c r="G6" s="126">
        <f>'Alimentos&amp;Bebidas 2'!D309*'Alimentos&amp;Bebidas 2'!$C$190/1000</f>
        <v>10.36854568099411</v>
      </c>
      <c r="H6" s="126">
        <f>'Alimentos&amp;Bebidas 2'!D331*'Alimentos&amp;Bebidas 2'!$C$191/1000</f>
        <v>166.25758355507278</v>
      </c>
      <c r="I6" s="126">
        <f>'Alimentos&amp;Bebidas 2'!D353*'Alimentos&amp;Bebidas 2'!$C$192/1000</f>
        <v>182.02187373658538</v>
      </c>
      <c r="J6" s="126">
        <f>'Alimentos&amp;Bebidas 2'!D375*'Alimentos&amp;Bebidas 2'!$C$193/1000</f>
        <v>788.30774221453294</v>
      </c>
      <c r="K6" s="126">
        <f>'Alimentos&amp;Bebidas 2'!D397*'Alimentos&amp;Bebidas 2'!$C$194/1000</f>
        <v>0</v>
      </c>
      <c r="L6" s="126">
        <f>'Alimentos&amp;Bebidas 2'!D419*'Alimentos&amp;Bebidas 2'!$C$195/1000</f>
        <v>0</v>
      </c>
      <c r="M6" s="46">
        <f t="shared" si="1"/>
        <v>1146.9557451871851</v>
      </c>
      <c r="N6" s="56">
        <f t="shared" si="2"/>
        <v>5.1965297932517251E-2</v>
      </c>
      <c r="O6" s="127"/>
      <c r="P6" s="126">
        <f t="shared" si="3"/>
        <v>0</v>
      </c>
      <c r="Q6" s="126">
        <f t="shared" si="4"/>
        <v>0</v>
      </c>
      <c r="R6" s="126">
        <f t="shared" si="5"/>
        <v>1146.9557451871851</v>
      </c>
      <c r="S6" s="126">
        <f t="shared" si="6"/>
        <v>1146.9557451871851</v>
      </c>
      <c r="X6" s="54"/>
      <c r="Y6" s="54">
        <f t="shared" si="7"/>
        <v>0</v>
      </c>
      <c r="Z6" s="54">
        <f t="shared" si="8"/>
        <v>2149.5275999999999</v>
      </c>
    </row>
    <row r="7" spans="1:26" x14ac:dyDescent="0.25">
      <c r="A7" t="s">
        <v>53</v>
      </c>
      <c r="B7" s="54">
        <v>17523.903671558677</v>
      </c>
      <c r="C7" s="56">
        <f t="shared" si="0"/>
        <v>0.74470201759328902</v>
      </c>
      <c r="E7" s="126">
        <f>'Alimentos&amp;Bebidas 2'!D219*'Alimentos&amp;Bebidas 2'!$C$188/1000</f>
        <v>17856.761984620705</v>
      </c>
      <c r="F7" s="126">
        <f>'Alimentos&amp;Bebidas 2'!D287*'Alimentos&amp;Bebidas 2'!$C$189/1000</f>
        <v>0</v>
      </c>
      <c r="G7" s="126">
        <f>'Alimentos&amp;Bebidas 2'!D310*'Alimentos&amp;Bebidas 2'!$C$190/1000</f>
        <v>0</v>
      </c>
      <c r="H7" s="126">
        <f>'Alimentos&amp;Bebidas 2'!D332*'Alimentos&amp;Bebidas 2'!$C$191/1000</f>
        <v>0</v>
      </c>
      <c r="I7" s="126">
        <f>'Alimentos&amp;Bebidas 2'!D354*'Alimentos&amp;Bebidas 2'!$C$192/1000</f>
        <v>0</v>
      </c>
      <c r="J7" s="126">
        <f>'Alimentos&amp;Bebidas 2'!D376*'Alimentos&amp;Bebidas 2'!$C$193/1000</f>
        <v>0</v>
      </c>
      <c r="K7" s="126">
        <f>'Alimentos&amp;Bebidas 2'!D398*'Alimentos&amp;Bebidas 2'!$C$194/1000</f>
        <v>0</v>
      </c>
      <c r="L7" s="126">
        <f>'Alimentos&amp;Bebidas 2'!D420*'Alimentos&amp;Bebidas 2'!$C$195/1000</f>
        <v>0</v>
      </c>
      <c r="M7" s="46">
        <f t="shared" si="1"/>
        <v>17856.761984620705</v>
      </c>
      <c r="N7" s="56">
        <f t="shared" si="2"/>
        <v>0.80903902398555316</v>
      </c>
      <c r="O7" s="127"/>
      <c r="P7" s="126">
        <f t="shared" si="3"/>
        <v>17856.761984620705</v>
      </c>
      <c r="Q7" s="126">
        <f t="shared" si="4"/>
        <v>0</v>
      </c>
      <c r="R7" s="126">
        <f t="shared" si="5"/>
        <v>0</v>
      </c>
      <c r="S7" s="126">
        <f t="shared" si="6"/>
        <v>17856.761984620705</v>
      </c>
      <c r="X7" s="54">
        <f>B7</f>
        <v>17523.903671558677</v>
      </c>
      <c r="Y7" s="54">
        <f t="shared" si="7"/>
        <v>0</v>
      </c>
      <c r="Z7" s="54">
        <f t="shared" si="8"/>
        <v>0</v>
      </c>
    </row>
    <row r="8" spans="1:26" x14ac:dyDescent="0.25">
      <c r="A8" t="s">
        <v>54</v>
      </c>
      <c r="B8" s="54">
        <v>9.9700000000000006</v>
      </c>
      <c r="C8" s="56">
        <f t="shared" si="0"/>
        <v>4.2368865148781647E-4</v>
      </c>
      <c r="E8" s="126">
        <f>'Alimentos&amp;Bebidas 2'!D220*'Alimentos&amp;Bebidas 2'!$C$188/1000</f>
        <v>0</v>
      </c>
      <c r="F8" s="126">
        <f>'Alimentos&amp;Bebidas 2'!D288*'Alimentos&amp;Bebidas 2'!$C$189/1000</f>
        <v>0</v>
      </c>
      <c r="G8" s="126">
        <f>'Alimentos&amp;Bebidas 2'!D311*'Alimentos&amp;Bebidas 2'!$C$190/1000</f>
        <v>0</v>
      </c>
      <c r="H8" s="126">
        <f>'Alimentos&amp;Bebidas 2'!D333*'Alimentos&amp;Bebidas 2'!$C$191/1000</f>
        <v>0</v>
      </c>
      <c r="I8" s="126">
        <f>'Alimentos&amp;Bebidas 2'!D355*'Alimentos&amp;Bebidas 2'!$C$192/1000</f>
        <v>0</v>
      </c>
      <c r="J8" s="126">
        <f>'Alimentos&amp;Bebidas 2'!D377*'Alimentos&amp;Bebidas 2'!$C$193/1000</f>
        <v>0</v>
      </c>
      <c r="K8" s="126">
        <f>'Alimentos&amp;Bebidas 2'!D399*'Alimentos&amp;Bebidas 2'!$C$194/1000</f>
        <v>0</v>
      </c>
      <c r="L8" s="126">
        <f>'Alimentos&amp;Bebidas 2'!D421*'Alimentos&amp;Bebidas 2'!$C$195/1000</f>
        <v>0</v>
      </c>
      <c r="M8" s="46">
        <f t="shared" si="1"/>
        <v>0</v>
      </c>
      <c r="N8" s="56">
        <f t="shared" si="2"/>
        <v>0</v>
      </c>
      <c r="O8" s="127"/>
      <c r="P8" s="126">
        <f t="shared" si="3"/>
        <v>0</v>
      </c>
      <c r="Q8" s="126">
        <f t="shared" si="4"/>
        <v>0</v>
      </c>
      <c r="R8" s="126">
        <f t="shared" si="5"/>
        <v>0</v>
      </c>
      <c r="S8" s="126">
        <f t="shared" si="6"/>
        <v>0</v>
      </c>
      <c r="X8" s="54"/>
      <c r="Y8" s="54">
        <f t="shared" si="7"/>
        <v>0</v>
      </c>
      <c r="Z8" s="54">
        <f t="shared" si="8"/>
        <v>9.9700000000000006</v>
      </c>
    </row>
    <row r="9" spans="1:26" x14ac:dyDescent="0.25">
      <c r="A9" t="s">
        <v>55</v>
      </c>
      <c r="B9" s="54">
        <v>242.49138308647906</v>
      </c>
      <c r="C9" s="56">
        <f t="shared" si="0"/>
        <v>1.0304999708859159E-2</v>
      </c>
      <c r="E9" s="126">
        <f>'Alimentos&amp;Bebidas 2'!D221*'Alimentos&amp;Bebidas 2'!$C$188/1000</f>
        <v>0</v>
      </c>
      <c r="F9" s="126">
        <f>'Alimentos&amp;Bebidas 2'!D289*'Alimentos&amp;Bebidas 2'!$C$189/1000</f>
        <v>0</v>
      </c>
      <c r="G9" s="126">
        <f>'Alimentos&amp;Bebidas 2'!D312*'Alimentos&amp;Bebidas 2'!$C$190/1000</f>
        <v>0</v>
      </c>
      <c r="H9" s="126">
        <f>'Alimentos&amp;Bebidas 2'!D334*'Alimentos&amp;Bebidas 2'!$C$191/1000</f>
        <v>0</v>
      </c>
      <c r="I9" s="126">
        <f>'Alimentos&amp;Bebidas 2'!D356*'Alimentos&amp;Bebidas 2'!$C$192/1000</f>
        <v>0</v>
      </c>
      <c r="J9" s="126">
        <f>'Alimentos&amp;Bebidas 2'!D378*'Alimentos&amp;Bebidas 2'!$C$193/1000</f>
        <v>0</v>
      </c>
      <c r="K9" s="126">
        <f>'Alimentos&amp;Bebidas 2'!D400*'Alimentos&amp;Bebidas 2'!$C$194/1000</f>
        <v>0</v>
      </c>
      <c r="L9" s="126">
        <f>'Alimentos&amp;Bebidas 2'!D422*'Alimentos&amp;Bebidas 2'!$C$195/1000</f>
        <v>0</v>
      </c>
      <c r="M9" s="46">
        <f t="shared" si="1"/>
        <v>0</v>
      </c>
      <c r="N9" s="56">
        <f t="shared" si="2"/>
        <v>0</v>
      </c>
      <c r="O9" s="127"/>
      <c r="P9" s="126">
        <f t="shared" si="3"/>
        <v>0</v>
      </c>
      <c r="Q9" s="126">
        <f t="shared" si="4"/>
        <v>0</v>
      </c>
      <c r="R9" s="126">
        <f t="shared" si="5"/>
        <v>0</v>
      </c>
      <c r="S9" s="126">
        <f t="shared" si="6"/>
        <v>0</v>
      </c>
      <c r="X9" s="54"/>
      <c r="Y9" s="54">
        <f t="shared" si="7"/>
        <v>0</v>
      </c>
      <c r="Z9" s="54">
        <f t="shared" si="8"/>
        <v>242.49138308647906</v>
      </c>
    </row>
    <row r="10" spans="1:26" x14ac:dyDescent="0.25">
      <c r="A10" t="s">
        <v>56</v>
      </c>
      <c r="B10" s="54">
        <v>86.989206499553603</v>
      </c>
      <c r="C10" s="56">
        <f t="shared" si="0"/>
        <v>3.6967241319750314E-3</v>
      </c>
      <c r="E10" s="126">
        <f>'Alimentos&amp;Bebidas 2'!D222*'Alimentos&amp;Bebidas 2'!$C$188/1000</f>
        <v>0</v>
      </c>
      <c r="F10" s="126">
        <f>'Alimentos&amp;Bebidas 2'!D290*'Alimentos&amp;Bebidas 2'!$C$189/1000</f>
        <v>0</v>
      </c>
      <c r="G10" s="126">
        <f>'Alimentos&amp;Bebidas 2'!D313*'Alimentos&amp;Bebidas 2'!$C$190/1000</f>
        <v>0</v>
      </c>
      <c r="H10" s="126">
        <f>'Alimentos&amp;Bebidas 2'!D335*'Alimentos&amp;Bebidas 2'!$C$191/1000</f>
        <v>0</v>
      </c>
      <c r="I10" s="126">
        <f>'Alimentos&amp;Bebidas 2'!D357*'Alimentos&amp;Bebidas 2'!$C$192/1000</f>
        <v>126.33507427560973</v>
      </c>
      <c r="J10" s="126">
        <f>'Alimentos&amp;Bebidas 2'!D379*'Alimentos&amp;Bebidas 2'!$C$193/1000</f>
        <v>0</v>
      </c>
      <c r="K10" s="126">
        <f>'Alimentos&amp;Bebidas 2'!D401*'Alimentos&amp;Bebidas 2'!$C$194/1000</f>
        <v>0</v>
      </c>
      <c r="L10" s="126">
        <f>'Alimentos&amp;Bebidas 2'!D423*'Alimentos&amp;Bebidas 2'!$C$195/1000</f>
        <v>0</v>
      </c>
      <c r="M10" s="46">
        <f t="shared" si="1"/>
        <v>126.33507427560973</v>
      </c>
      <c r="N10" s="56">
        <f t="shared" si="2"/>
        <v>5.7238823743694925E-3</v>
      </c>
      <c r="O10" s="127"/>
      <c r="P10" s="126">
        <f t="shared" si="3"/>
        <v>0</v>
      </c>
      <c r="Q10" s="126">
        <f t="shared" si="4"/>
        <v>0</v>
      </c>
      <c r="R10" s="126">
        <f t="shared" si="5"/>
        <v>126.33507427560973</v>
      </c>
      <c r="S10" s="126">
        <f t="shared" si="6"/>
        <v>126.33507427560973</v>
      </c>
      <c r="X10" s="54"/>
      <c r="Y10" s="54">
        <f t="shared" si="7"/>
        <v>0</v>
      </c>
      <c r="Z10" s="54">
        <f t="shared" si="8"/>
        <v>86.989206499553603</v>
      </c>
    </row>
    <row r="11" spans="1:26" x14ac:dyDescent="0.25">
      <c r="A11" t="s">
        <v>57</v>
      </c>
      <c r="B11" s="54">
        <v>0</v>
      </c>
      <c r="C11" s="56">
        <f t="shared" si="0"/>
        <v>0</v>
      </c>
      <c r="E11" s="126">
        <f>'Alimentos&amp;Bebidas 2'!D223*'Alimentos&amp;Bebidas 2'!$C$188/1000</f>
        <v>0</v>
      </c>
      <c r="F11" s="126">
        <f>'Alimentos&amp;Bebidas 2'!D291*'Alimentos&amp;Bebidas 2'!$C$189/1000</f>
        <v>0</v>
      </c>
      <c r="G11" s="126">
        <f>'Alimentos&amp;Bebidas 2'!D314*'Alimentos&amp;Bebidas 2'!$C$190/1000</f>
        <v>0</v>
      </c>
      <c r="H11" s="126">
        <f>'Alimentos&amp;Bebidas 2'!D336*'Alimentos&amp;Bebidas 2'!$C$191/1000</f>
        <v>0</v>
      </c>
      <c r="I11" s="126">
        <f>'Alimentos&amp;Bebidas 2'!D358*'Alimentos&amp;Bebidas 2'!$C$192/1000</f>
        <v>0</v>
      </c>
      <c r="J11" s="126">
        <f>'Alimentos&amp;Bebidas 2'!D380*'Alimentos&amp;Bebidas 2'!$C$193/1000</f>
        <v>0</v>
      </c>
      <c r="K11" s="126">
        <f>'Alimentos&amp;Bebidas 2'!D402*'Alimentos&amp;Bebidas 2'!$C$194/1000</f>
        <v>0</v>
      </c>
      <c r="L11" s="126">
        <f>'Alimentos&amp;Bebidas 2'!D424*'Alimentos&amp;Bebidas 2'!$C$195/1000</f>
        <v>0</v>
      </c>
      <c r="M11" s="46">
        <f t="shared" si="1"/>
        <v>0</v>
      </c>
      <c r="N11" s="56">
        <f t="shared" si="2"/>
        <v>0</v>
      </c>
      <c r="O11" s="127"/>
      <c r="P11" s="126">
        <f t="shared" si="3"/>
        <v>0</v>
      </c>
      <c r="Q11" s="126">
        <f t="shared" si="4"/>
        <v>0</v>
      </c>
      <c r="R11" s="126">
        <f t="shared" si="5"/>
        <v>0</v>
      </c>
      <c r="S11" s="126">
        <f t="shared" si="6"/>
        <v>0</v>
      </c>
      <c r="X11" s="54"/>
      <c r="Y11" s="54">
        <f t="shared" si="7"/>
        <v>0</v>
      </c>
      <c r="Z11" s="54">
        <f t="shared" si="8"/>
        <v>0</v>
      </c>
    </row>
    <row r="12" spans="1:26" x14ac:dyDescent="0.25">
      <c r="A12" t="s">
        <v>29</v>
      </c>
      <c r="B12" s="54">
        <v>240.70519666304349</v>
      </c>
      <c r="C12" s="56">
        <f t="shared" si="0"/>
        <v>1.0229093297921219E-2</v>
      </c>
      <c r="E12" s="126">
        <f>'Alimentos&amp;Bebidas 2'!D224*'Alimentos&amp;Bebidas 2'!$C$188/1000</f>
        <v>0</v>
      </c>
      <c r="F12" s="126">
        <f>'Alimentos&amp;Bebidas 2'!D292*'Alimentos&amp;Bebidas 2'!$C$189/1000</f>
        <v>0</v>
      </c>
      <c r="G12" s="126">
        <f>'Alimentos&amp;Bebidas 2'!D315*'Alimentos&amp;Bebidas 2'!$C$190/1000</f>
        <v>0</v>
      </c>
      <c r="H12" s="126">
        <f>'Alimentos&amp;Bebidas 2'!D337*'Alimentos&amp;Bebidas 2'!$C$191/1000</f>
        <v>0</v>
      </c>
      <c r="I12" s="126">
        <f>'Alimentos&amp;Bebidas 2'!D359*'Alimentos&amp;Bebidas 2'!$C$192/1000</f>
        <v>0</v>
      </c>
      <c r="J12" s="126">
        <f>'Alimentos&amp;Bebidas 2'!D381*'Alimentos&amp;Bebidas 2'!$C$193/1000</f>
        <v>0</v>
      </c>
      <c r="K12" s="126">
        <f>'Alimentos&amp;Bebidas 2'!D403*'Alimentos&amp;Bebidas 2'!$C$194/1000</f>
        <v>200.49386365847192</v>
      </c>
      <c r="L12" s="126">
        <f>'Alimentos&amp;Bebidas 2'!D425*'Alimentos&amp;Bebidas 2'!$C$195/1000</f>
        <v>46.956480309561726</v>
      </c>
      <c r="M12" s="46">
        <f t="shared" si="1"/>
        <v>247.45034396803365</v>
      </c>
      <c r="N12" s="56">
        <f t="shared" si="2"/>
        <v>1.1211270270680024E-2</v>
      </c>
      <c r="O12" s="127"/>
      <c r="P12" s="126">
        <f t="shared" si="3"/>
        <v>0</v>
      </c>
      <c r="Q12" s="126">
        <f t="shared" si="4"/>
        <v>200.49386365847192</v>
      </c>
      <c r="R12" s="126">
        <f t="shared" si="5"/>
        <v>46.956480309561726</v>
      </c>
      <c r="S12" s="126">
        <f t="shared" si="6"/>
        <v>247.45034396803365</v>
      </c>
      <c r="X12" s="54"/>
      <c r="Y12" s="54">
        <f t="shared" si="7"/>
        <v>200.49386365847192</v>
      </c>
      <c r="Z12" s="54">
        <f t="shared" si="8"/>
        <v>40.211333004571571</v>
      </c>
    </row>
    <row r="13" spans="1:26" x14ac:dyDescent="0.25">
      <c r="A13" t="s">
        <v>58</v>
      </c>
      <c r="B13" s="54">
        <v>6.1814399999999999E-2</v>
      </c>
      <c r="C13" s="56">
        <f t="shared" si="0"/>
        <v>2.6268866377661463E-6</v>
      </c>
      <c r="E13" s="126">
        <f>'Alimentos&amp;Bebidas 2'!D225*'Alimentos&amp;Bebidas 2'!$C$188/1000</f>
        <v>0</v>
      </c>
      <c r="F13" s="126">
        <f>'Alimentos&amp;Bebidas 2'!D293*'Alimentos&amp;Bebidas 2'!$C$189/1000</f>
        <v>0</v>
      </c>
      <c r="G13" s="126">
        <f>'Alimentos&amp;Bebidas 2'!D316*'Alimentos&amp;Bebidas 2'!$C$190/1000</f>
        <v>0</v>
      </c>
      <c r="H13" s="126">
        <f>'Alimentos&amp;Bebidas 2'!D338*'Alimentos&amp;Bebidas 2'!$C$191/1000</f>
        <v>0</v>
      </c>
      <c r="I13" s="126">
        <f>'Alimentos&amp;Bebidas 2'!D360*'Alimentos&amp;Bebidas 2'!$C$192/1000</f>
        <v>0</v>
      </c>
      <c r="J13" s="126">
        <f>'Alimentos&amp;Bebidas 2'!D382*'Alimentos&amp;Bebidas 2'!$C$193/1000</f>
        <v>0</v>
      </c>
      <c r="K13" s="126">
        <f>'Alimentos&amp;Bebidas 2'!D404*'Alimentos&amp;Bebidas 2'!$C$194/1000</f>
        <v>0</v>
      </c>
      <c r="L13" s="126">
        <f>'Alimentos&amp;Bebidas 2'!D426*'Alimentos&amp;Bebidas 2'!$C$195/1000</f>
        <v>0</v>
      </c>
      <c r="M13" s="46">
        <f t="shared" si="1"/>
        <v>0</v>
      </c>
      <c r="N13" s="56">
        <f t="shared" si="2"/>
        <v>0</v>
      </c>
      <c r="O13" s="127"/>
      <c r="P13" s="126">
        <f t="shared" si="3"/>
        <v>0</v>
      </c>
      <c r="Q13" s="126">
        <f t="shared" si="4"/>
        <v>0</v>
      </c>
      <c r="R13" s="126">
        <f t="shared" si="5"/>
        <v>0</v>
      </c>
      <c r="S13" s="126">
        <f t="shared" si="6"/>
        <v>0</v>
      </c>
      <c r="X13" s="54"/>
      <c r="Y13" s="54">
        <f t="shared" si="7"/>
        <v>0</v>
      </c>
      <c r="Z13" s="54">
        <f t="shared" si="8"/>
        <v>6.1814399999999999E-2</v>
      </c>
    </row>
    <row r="14" spans="1:26" x14ac:dyDescent="0.25">
      <c r="A14" t="s">
        <v>59</v>
      </c>
      <c r="B14" s="54">
        <v>0</v>
      </c>
      <c r="C14" s="56">
        <f t="shared" si="0"/>
        <v>0</v>
      </c>
      <c r="E14" s="126">
        <f>'Alimentos&amp;Bebidas 2'!D226*'Alimentos&amp;Bebidas 2'!$C$188/1000</f>
        <v>0</v>
      </c>
      <c r="F14" s="126">
        <f>'Alimentos&amp;Bebidas 2'!D294*'Alimentos&amp;Bebidas 2'!$C$189/1000</f>
        <v>0</v>
      </c>
      <c r="G14" s="126">
        <f>'Alimentos&amp;Bebidas 2'!D317*'Alimentos&amp;Bebidas 2'!$C$190/1000</f>
        <v>0</v>
      </c>
      <c r="H14" s="126">
        <f>'Alimentos&amp;Bebidas 2'!D339*'Alimentos&amp;Bebidas 2'!$C$191/1000</f>
        <v>0</v>
      </c>
      <c r="I14" s="126">
        <f>'Alimentos&amp;Bebidas 2'!D361*'Alimentos&amp;Bebidas 2'!$C$192/1000</f>
        <v>0</v>
      </c>
      <c r="J14" s="126">
        <f>'Alimentos&amp;Bebidas 2'!D383*'Alimentos&amp;Bebidas 2'!$C$193/1000</f>
        <v>0</v>
      </c>
      <c r="K14" s="126">
        <f>'Alimentos&amp;Bebidas 2'!D405*'Alimentos&amp;Bebidas 2'!$C$194/1000</f>
        <v>0</v>
      </c>
      <c r="L14" s="126">
        <f>'Alimentos&amp;Bebidas 2'!D427*'Alimentos&amp;Bebidas 2'!$C$195/1000</f>
        <v>0</v>
      </c>
      <c r="M14" s="46">
        <f t="shared" si="1"/>
        <v>0</v>
      </c>
      <c r="N14" s="56">
        <f t="shared" si="2"/>
        <v>0</v>
      </c>
      <c r="O14" s="127"/>
      <c r="P14" s="126">
        <f t="shared" si="3"/>
        <v>0</v>
      </c>
      <c r="Q14" s="126">
        <f t="shared" si="4"/>
        <v>0</v>
      </c>
      <c r="R14" s="126">
        <f t="shared" si="5"/>
        <v>0</v>
      </c>
      <c r="S14" s="126">
        <f t="shared" si="6"/>
        <v>0</v>
      </c>
      <c r="X14" s="54"/>
      <c r="Y14" s="54">
        <f t="shared" si="7"/>
        <v>0</v>
      </c>
      <c r="Z14" s="54">
        <f t="shared" si="8"/>
        <v>0</v>
      </c>
    </row>
    <row r="15" spans="1:26" x14ac:dyDescent="0.25">
      <c r="A15" t="s">
        <v>60</v>
      </c>
      <c r="B15" s="54">
        <v>0</v>
      </c>
      <c r="C15" s="56">
        <f t="shared" si="0"/>
        <v>0</v>
      </c>
      <c r="E15" s="126">
        <f>'Alimentos&amp;Bebidas 2'!D227*'Alimentos&amp;Bebidas 2'!$C$188/1000</f>
        <v>0</v>
      </c>
      <c r="F15" s="126">
        <f>'Alimentos&amp;Bebidas 2'!D295*'Alimentos&amp;Bebidas 2'!$C$189/1000</f>
        <v>0</v>
      </c>
      <c r="G15" s="126">
        <f>'Alimentos&amp;Bebidas 2'!D318*'Alimentos&amp;Bebidas 2'!$C$190/1000</f>
        <v>0</v>
      </c>
      <c r="H15" s="126">
        <f>'Alimentos&amp;Bebidas 2'!D340*'Alimentos&amp;Bebidas 2'!$C$191/1000</f>
        <v>0</v>
      </c>
      <c r="I15" s="126">
        <f>'Alimentos&amp;Bebidas 2'!D362*'Alimentos&amp;Bebidas 2'!$C$192/1000</f>
        <v>0</v>
      </c>
      <c r="J15" s="126">
        <f>'Alimentos&amp;Bebidas 2'!D384*'Alimentos&amp;Bebidas 2'!$C$193/1000</f>
        <v>0</v>
      </c>
      <c r="K15" s="126">
        <f>'Alimentos&amp;Bebidas 2'!D406*'Alimentos&amp;Bebidas 2'!$C$194/1000</f>
        <v>0</v>
      </c>
      <c r="L15" s="126">
        <f>'Alimentos&amp;Bebidas 2'!D428*'Alimentos&amp;Bebidas 2'!$C$195/1000</f>
        <v>0</v>
      </c>
      <c r="M15" s="46">
        <f t="shared" si="1"/>
        <v>0</v>
      </c>
      <c r="N15" s="56">
        <f t="shared" si="2"/>
        <v>0</v>
      </c>
      <c r="O15" s="127"/>
      <c r="P15" s="126">
        <f t="shared" si="3"/>
        <v>0</v>
      </c>
      <c r="Q15" s="126">
        <f t="shared" si="4"/>
        <v>0</v>
      </c>
      <c r="R15" s="126">
        <f t="shared" si="5"/>
        <v>0</v>
      </c>
      <c r="S15" s="126">
        <f t="shared" si="6"/>
        <v>0</v>
      </c>
      <c r="X15" s="54"/>
      <c r="Y15" s="54">
        <f t="shared" si="7"/>
        <v>0</v>
      </c>
      <c r="Z15" s="54">
        <f t="shared" si="8"/>
        <v>0</v>
      </c>
    </row>
    <row r="16" spans="1:26" x14ac:dyDescent="0.25">
      <c r="A16" t="s">
        <v>61</v>
      </c>
      <c r="B16" s="54">
        <v>2313.583917751344</v>
      </c>
      <c r="C16" s="56">
        <f t="shared" si="0"/>
        <v>9.83188816665964E-2</v>
      </c>
      <c r="E16" s="126">
        <f>'Alimentos&amp;Bebidas 2'!D228*'Alimentos&amp;Bebidas 2'!$C$188/1000</f>
        <v>907.97981513115826</v>
      </c>
      <c r="F16" s="126">
        <f>'Alimentos&amp;Bebidas 2'!D296*'Alimentos&amp;Bebidas 2'!$C$189/1000</f>
        <v>73.60843567740595</v>
      </c>
      <c r="G16" s="126">
        <f>'Alimentos&amp;Bebidas 2'!D319*'Alimentos&amp;Bebidas 2'!$C$190/1000</f>
        <v>26.315274221340918</v>
      </c>
      <c r="H16" s="126">
        <f>'Alimentos&amp;Bebidas 2'!D341*'Alimentos&amp;Bebidas 2'!$C$191/1000</f>
        <v>424.03380137050954</v>
      </c>
      <c r="I16" s="126">
        <f>'Alimentos&amp;Bebidas 2'!D363*'Alimentos&amp;Bebidas 2'!$C$192/1000</f>
        <v>348.30093243667079</v>
      </c>
      <c r="J16" s="126">
        <f>'Alimentos&amp;Bebidas 2'!D385*'Alimentos&amp;Bebidas 2'!$C$193/1000</f>
        <v>374.97264705882355</v>
      </c>
      <c r="K16" s="126">
        <f>'Alimentos&amp;Bebidas 2'!D407*'Alimentos&amp;Bebidas 2'!$C$194/1000</f>
        <v>98.08884115552334</v>
      </c>
      <c r="L16" s="126">
        <f>'Alimentos&amp;Bebidas 2'!D429*'Alimentos&amp;Bebidas 2'!$C$195/1000</f>
        <v>35.47335326123207</v>
      </c>
      <c r="M16" s="46">
        <f t="shared" si="1"/>
        <v>2288.7731003126646</v>
      </c>
      <c r="N16" s="56">
        <f t="shared" si="2"/>
        <v>0.10369779004705028</v>
      </c>
      <c r="O16" s="127"/>
      <c r="P16" s="126">
        <f t="shared" si="3"/>
        <v>907.97981513115826</v>
      </c>
      <c r="Q16" s="126">
        <f t="shared" si="4"/>
        <v>98.08884115552334</v>
      </c>
      <c r="R16" s="126">
        <f t="shared" si="5"/>
        <v>1282.7044440259826</v>
      </c>
      <c r="S16" s="126">
        <f t="shared" si="6"/>
        <v>2288.7731003126642</v>
      </c>
      <c r="X16" s="54">
        <f>X7*(1/'Alimentos&amp;Bebidas 2'!C219-1)</f>
        <v>891.05465088137817</v>
      </c>
      <c r="Y16" s="54">
        <f t="shared" si="7"/>
        <v>98.08884115552334</v>
      </c>
      <c r="Z16" s="54">
        <f t="shared" si="8"/>
        <v>1324.4404257144424</v>
      </c>
    </row>
    <row r="17" spans="1:26" x14ac:dyDescent="0.25">
      <c r="A17" t="s">
        <v>62</v>
      </c>
      <c r="B17" s="54">
        <v>0</v>
      </c>
      <c r="C17" s="56">
        <f t="shared" si="0"/>
        <v>0</v>
      </c>
      <c r="E17" s="126">
        <f>'Alimentos&amp;Bebidas 2'!D229*'Alimentos&amp;Bebidas 2'!$C$188/1000</f>
        <v>0</v>
      </c>
      <c r="F17" s="126">
        <f>'Alimentos&amp;Bebidas 2'!D297*'Alimentos&amp;Bebidas 2'!$C$189/1000</f>
        <v>0</v>
      </c>
      <c r="G17" s="126">
        <f>'Alimentos&amp;Bebidas 2'!D320*'Alimentos&amp;Bebidas 2'!$C$190/1000</f>
        <v>0</v>
      </c>
      <c r="H17" s="126">
        <f>'Alimentos&amp;Bebidas 2'!D342*'Alimentos&amp;Bebidas 2'!$C$191/1000</f>
        <v>0</v>
      </c>
      <c r="I17" s="126">
        <f>'Alimentos&amp;Bebidas 2'!D364*'Alimentos&amp;Bebidas 2'!$C$192/1000</f>
        <v>0</v>
      </c>
      <c r="J17" s="126">
        <f>'Alimentos&amp;Bebidas 2'!D386*'Alimentos&amp;Bebidas 2'!$C$193/1000</f>
        <v>0</v>
      </c>
      <c r="K17" s="126">
        <f>'Alimentos&amp;Bebidas 2'!D408*'Alimentos&amp;Bebidas 2'!$C$194/1000</f>
        <v>0</v>
      </c>
      <c r="L17" s="126">
        <f>'Alimentos&amp;Bebidas 2'!D430*'Alimentos&amp;Bebidas 2'!$C$195/1000</f>
        <v>0</v>
      </c>
      <c r="M17" s="46">
        <f t="shared" si="1"/>
        <v>0</v>
      </c>
      <c r="N17" s="56">
        <f t="shared" si="2"/>
        <v>0</v>
      </c>
      <c r="O17" s="127"/>
      <c r="P17" s="126">
        <f t="shared" si="3"/>
        <v>0</v>
      </c>
      <c r="Q17" s="126">
        <f t="shared" si="4"/>
        <v>0</v>
      </c>
      <c r="R17" s="126">
        <f t="shared" si="5"/>
        <v>0</v>
      </c>
      <c r="S17" s="126">
        <f t="shared" si="6"/>
        <v>0</v>
      </c>
      <c r="X17" s="54"/>
      <c r="Y17" s="54">
        <f t="shared" si="7"/>
        <v>0</v>
      </c>
      <c r="Z17" s="54">
        <f t="shared" si="8"/>
        <v>0</v>
      </c>
    </row>
    <row r="18" spans="1:26" x14ac:dyDescent="0.25">
      <c r="A18" t="s">
        <v>63</v>
      </c>
      <c r="B18" s="54">
        <v>0</v>
      </c>
      <c r="C18" s="56">
        <f t="shared" si="0"/>
        <v>0</v>
      </c>
      <c r="E18" s="126">
        <f>'Alimentos&amp;Bebidas 2'!D230*'Alimentos&amp;Bebidas 2'!$C$188/1000</f>
        <v>0</v>
      </c>
      <c r="F18" s="126">
        <f>'Alimentos&amp;Bebidas 2'!D298*'Alimentos&amp;Bebidas 2'!$C$189/1000</f>
        <v>0</v>
      </c>
      <c r="G18" s="126">
        <f>'Alimentos&amp;Bebidas 2'!D321*'Alimentos&amp;Bebidas 2'!$C$190/1000</f>
        <v>0</v>
      </c>
      <c r="H18" s="126">
        <f>'Alimentos&amp;Bebidas 2'!D343*'Alimentos&amp;Bebidas 2'!$C$191/1000</f>
        <v>0</v>
      </c>
      <c r="I18" s="126">
        <f>'Alimentos&amp;Bebidas 2'!D365*'Alimentos&amp;Bebidas 2'!$C$192/1000</f>
        <v>0</v>
      </c>
      <c r="J18" s="126">
        <f>'Alimentos&amp;Bebidas 2'!D387*'Alimentos&amp;Bebidas 2'!$C$193/1000</f>
        <v>0</v>
      </c>
      <c r="K18" s="126">
        <f>'Alimentos&amp;Bebidas 2'!D409*'Alimentos&amp;Bebidas 2'!$C$194/1000</f>
        <v>0</v>
      </c>
      <c r="L18" s="126">
        <f>'Alimentos&amp;Bebidas 2'!D431*'Alimentos&amp;Bebidas 2'!$C$195/1000</f>
        <v>0</v>
      </c>
      <c r="M18" s="46">
        <f t="shared" si="1"/>
        <v>0</v>
      </c>
      <c r="N18" s="56">
        <f t="shared" si="2"/>
        <v>0</v>
      </c>
      <c r="O18" s="127"/>
      <c r="P18" s="126">
        <f t="shared" si="3"/>
        <v>0</v>
      </c>
      <c r="Q18" s="126">
        <f t="shared" si="4"/>
        <v>0</v>
      </c>
      <c r="R18" s="126">
        <f t="shared" si="5"/>
        <v>0</v>
      </c>
      <c r="S18" s="126">
        <f t="shared" si="6"/>
        <v>0</v>
      </c>
      <c r="X18" s="54"/>
      <c r="Y18" s="54">
        <f t="shared" si="7"/>
        <v>0</v>
      </c>
      <c r="Z18" s="54">
        <f t="shared" si="8"/>
        <v>0</v>
      </c>
    </row>
    <row r="19" spans="1:26" x14ac:dyDescent="0.25">
      <c r="A19" t="s">
        <v>66</v>
      </c>
      <c r="B19" s="54">
        <v>80.144400000000005</v>
      </c>
      <c r="C19" s="56">
        <f t="shared" si="0"/>
        <v>3.4058448104614001E-3</v>
      </c>
      <c r="E19" s="126">
        <f>'Alimentos&amp;Bebidas 2'!D231*'Alimentos&amp;Bebidas 2'!$C$188/1000</f>
        <v>0</v>
      </c>
      <c r="F19" s="126">
        <f>'Alimentos&amp;Bebidas 2'!D299*'Alimentos&amp;Bebidas 2'!$C$189/1000</f>
        <v>0</v>
      </c>
      <c r="G19" s="126">
        <f>'Alimentos&amp;Bebidas 2'!D322*'Alimentos&amp;Bebidas 2'!$C$190/1000</f>
        <v>0</v>
      </c>
      <c r="H19" s="126">
        <f>'Alimentos&amp;Bebidas 2'!D344*'Alimentos&amp;Bebidas 2'!$C$191/1000</f>
        <v>0</v>
      </c>
      <c r="I19" s="126">
        <f>'Alimentos&amp;Bebidas 2'!D366*'Alimentos&amp;Bebidas 2'!$C$192/1000</f>
        <v>0</v>
      </c>
      <c r="J19" s="126">
        <f>'Alimentos&amp;Bebidas 2'!D388*'Alimentos&amp;Bebidas 2'!$C$193/1000</f>
        <v>0</v>
      </c>
      <c r="K19" s="126">
        <f>'Alimentos&amp;Bebidas 2'!D410*'Alimentos&amp;Bebidas 2'!$C$194/1000</f>
        <v>0</v>
      </c>
      <c r="L19" s="126">
        <f>'Alimentos&amp;Bebidas 2'!D432*'Alimentos&amp;Bebidas 2'!$C$195/1000</f>
        <v>0</v>
      </c>
      <c r="M19" s="46">
        <f t="shared" si="1"/>
        <v>0</v>
      </c>
      <c r="N19" s="56">
        <f t="shared" si="2"/>
        <v>0</v>
      </c>
      <c r="O19" s="127"/>
      <c r="P19" s="126">
        <f t="shared" si="3"/>
        <v>0</v>
      </c>
      <c r="Q19" s="126">
        <f t="shared" si="4"/>
        <v>0</v>
      </c>
      <c r="R19" s="126">
        <f t="shared" si="5"/>
        <v>0</v>
      </c>
      <c r="S19" s="126">
        <f t="shared" si="6"/>
        <v>0</v>
      </c>
      <c r="X19" s="54"/>
      <c r="Y19" s="54">
        <f t="shared" si="7"/>
        <v>0</v>
      </c>
      <c r="Z19" s="54">
        <f t="shared" si="8"/>
        <v>80.144400000000005</v>
      </c>
    </row>
    <row r="20" spans="1:26" x14ac:dyDescent="0.25">
      <c r="A20" t="s">
        <v>64</v>
      </c>
      <c r="B20" s="54">
        <v>0</v>
      </c>
      <c r="C20" s="56">
        <f t="shared" si="0"/>
        <v>0</v>
      </c>
      <c r="E20" s="126">
        <f>'Alimentos&amp;Bebidas 2'!D232*'Alimentos&amp;Bebidas 2'!$C$188/1000</f>
        <v>0</v>
      </c>
      <c r="F20" s="126">
        <f>'Alimentos&amp;Bebidas 2'!D300*'Alimentos&amp;Bebidas 2'!$C$189/1000</f>
        <v>0</v>
      </c>
      <c r="G20" s="126">
        <f>'Alimentos&amp;Bebidas 2'!D323*'Alimentos&amp;Bebidas 2'!$C$190/1000</f>
        <v>0</v>
      </c>
      <c r="H20" s="126">
        <f>'Alimentos&amp;Bebidas 2'!D345*'Alimentos&amp;Bebidas 2'!$C$191/1000</f>
        <v>0</v>
      </c>
      <c r="I20" s="126">
        <f>'Alimentos&amp;Bebidas 2'!D367*'Alimentos&amp;Bebidas 2'!$C$192/1000</f>
        <v>0</v>
      </c>
      <c r="J20" s="126">
        <f>'Alimentos&amp;Bebidas 2'!D389*'Alimentos&amp;Bebidas 2'!$C$193/1000</f>
        <v>0</v>
      </c>
      <c r="K20" s="126">
        <f>'Alimentos&amp;Bebidas 2'!D411*'Alimentos&amp;Bebidas 2'!$C$194/1000</f>
        <v>0</v>
      </c>
      <c r="L20" s="126">
        <f>'Alimentos&amp;Bebidas 2'!D433*'Alimentos&amp;Bebidas 2'!$C$195/1000</f>
        <v>0</v>
      </c>
      <c r="M20" s="46">
        <f t="shared" si="1"/>
        <v>0</v>
      </c>
      <c r="N20" s="56">
        <f t="shared" si="2"/>
        <v>0</v>
      </c>
      <c r="O20" s="127"/>
      <c r="P20" s="126">
        <f t="shared" si="3"/>
        <v>0</v>
      </c>
      <c r="Q20" s="126">
        <f t="shared" si="4"/>
        <v>0</v>
      </c>
      <c r="R20" s="126">
        <f t="shared" si="5"/>
        <v>0</v>
      </c>
      <c r="S20" s="126">
        <f t="shared" si="6"/>
        <v>0</v>
      </c>
      <c r="X20" s="54"/>
      <c r="Y20" s="54">
        <f t="shared" si="7"/>
        <v>0</v>
      </c>
      <c r="Z20" s="54">
        <f t="shared" si="8"/>
        <v>0</v>
      </c>
    </row>
    <row r="21" spans="1:26" x14ac:dyDescent="0.25">
      <c r="A21" s="42" t="s">
        <v>19</v>
      </c>
      <c r="B21" s="55">
        <f>SUM(B3:B20)</f>
        <v>23531.430367534158</v>
      </c>
      <c r="E21" s="55">
        <f t="shared" ref="E21:L21" si="9">SUM(E3:E20)</f>
        <v>18764.741799751864</v>
      </c>
      <c r="F21" s="55">
        <f t="shared" si="9"/>
        <v>75.368715332097921</v>
      </c>
      <c r="G21" s="55">
        <f t="shared" si="9"/>
        <v>36.683819902335031</v>
      </c>
      <c r="H21" s="55">
        <f t="shared" si="9"/>
        <v>899.62692136383885</v>
      </c>
      <c r="I21" s="55">
        <f t="shared" si="9"/>
        <v>656.65788044886585</v>
      </c>
      <c r="J21" s="55">
        <f t="shared" si="9"/>
        <v>1163.2803892733564</v>
      </c>
      <c r="K21" s="55">
        <f t="shared" si="9"/>
        <v>392.7813003891489</v>
      </c>
      <c r="L21" s="55">
        <f t="shared" si="9"/>
        <v>82.429833570793789</v>
      </c>
      <c r="M21" s="55">
        <f t="shared" si="1"/>
        <v>22071.570660032303</v>
      </c>
      <c r="N21" s="91"/>
      <c r="O21" s="127"/>
      <c r="P21" s="55">
        <f>SUM(P3:P20)</f>
        <v>18764.741799751864</v>
      </c>
      <c r="Q21" s="55">
        <f t="shared" ref="Q21:S21" si="10">SUM(Q3:Q20)</f>
        <v>392.7813003891489</v>
      </c>
      <c r="R21" s="55">
        <f t="shared" si="10"/>
        <v>2914.0475598912881</v>
      </c>
      <c r="S21" s="55">
        <f t="shared" si="10"/>
        <v>22071.570660032299</v>
      </c>
      <c r="X21" s="55">
        <f>SUM(X3:X20)</f>
        <v>18414.958322440056</v>
      </c>
      <c r="Y21" s="55">
        <f t="shared" si="7"/>
        <v>392.7813003891489</v>
      </c>
      <c r="Z21" s="55">
        <f t="shared" si="8"/>
        <v>4723.6907447049534</v>
      </c>
    </row>
    <row r="50" spans="1:54" x14ac:dyDescent="0.25">
      <c r="A50" s="125" t="s">
        <v>115</v>
      </c>
    </row>
    <row r="51" spans="1:54" x14ac:dyDescent="0.25">
      <c r="A51" s="145" t="s">
        <v>0</v>
      </c>
      <c r="B51" s="145"/>
      <c r="C51" s="145"/>
      <c r="D51" s="145"/>
      <c r="E51" s="145"/>
      <c r="F51" s="145"/>
      <c r="G51" s="145"/>
      <c r="H51" s="145"/>
      <c r="I51" s="145"/>
      <c r="J51" s="78" t="s">
        <v>1</v>
      </c>
      <c r="K51" s="79">
        <v>2016</v>
      </c>
      <c r="L51" s="57"/>
      <c r="M51" s="57"/>
      <c r="N51" s="57"/>
      <c r="O51" s="57"/>
      <c r="P51" s="57"/>
      <c r="Q51" s="57"/>
      <c r="R51" s="57"/>
      <c r="S51" s="58"/>
      <c r="T51" s="59"/>
      <c r="U51" s="57"/>
      <c r="V51" s="57"/>
      <c r="W51" s="57"/>
      <c r="X51" s="57"/>
      <c r="Y51" s="57"/>
      <c r="Z51" s="57"/>
      <c r="AA51" s="57"/>
      <c r="AB51" s="57"/>
      <c r="AC51" s="57"/>
      <c r="AD51" s="57"/>
      <c r="AE51" s="57"/>
      <c r="AF51" s="57"/>
      <c r="AG51" s="57"/>
      <c r="AH51" s="57"/>
      <c r="AI51" s="57"/>
      <c r="AJ51" s="59"/>
      <c r="AK51" s="57"/>
      <c r="AL51" s="57"/>
      <c r="AM51" s="57"/>
      <c r="AN51" s="57"/>
      <c r="AO51" s="57"/>
      <c r="AP51" s="57"/>
      <c r="AQ51" s="57"/>
      <c r="AR51" s="57"/>
      <c r="AS51" s="57"/>
      <c r="AT51" s="59"/>
      <c r="AU51" s="59"/>
      <c r="AV51" s="59"/>
      <c r="AW51" s="59"/>
      <c r="AX51" s="59"/>
      <c r="AY51" s="59"/>
      <c r="AZ51" s="59"/>
      <c r="BA51" s="59"/>
      <c r="BB51" s="59"/>
    </row>
    <row r="52" spans="1:54" x14ac:dyDescent="0.25">
      <c r="A52" s="139" t="s">
        <v>115</v>
      </c>
      <c r="B52" s="140"/>
      <c r="C52" s="140"/>
      <c r="D52" s="140"/>
      <c r="E52" s="140"/>
      <c r="F52" s="140"/>
      <c r="G52" s="140"/>
      <c r="H52" s="140"/>
      <c r="I52" s="140"/>
      <c r="J52" s="141"/>
      <c r="K52" s="227" t="str">
        <f>A52</f>
        <v>AÇÚCAR</v>
      </c>
      <c r="L52" s="233"/>
      <c r="M52" s="233"/>
      <c r="N52" s="233"/>
      <c r="O52" s="233"/>
      <c r="P52" s="233"/>
      <c r="Q52" s="233"/>
      <c r="R52" s="233"/>
      <c r="S52" s="234"/>
      <c r="T52" s="229" t="str">
        <f>K52</f>
        <v>AÇÚCAR</v>
      </c>
      <c r="U52" s="230"/>
      <c r="V52" s="230"/>
      <c r="W52" s="230"/>
      <c r="X52" s="230"/>
      <c r="Y52" s="230"/>
      <c r="Z52" s="230"/>
      <c r="AA52" s="230"/>
      <c r="AB52" s="229" t="str">
        <f>T52</f>
        <v>AÇÚCAR</v>
      </c>
      <c r="AC52" s="230"/>
      <c r="AD52" s="230"/>
      <c r="AE52" s="230"/>
      <c r="AF52" s="230"/>
      <c r="AG52" s="230"/>
      <c r="AH52" s="230"/>
      <c r="AI52" s="235"/>
      <c r="AJ52" s="229" t="str">
        <f>AB52</f>
        <v>AÇÚCAR</v>
      </c>
      <c r="AK52" s="230"/>
      <c r="AL52" s="230"/>
      <c r="AM52" s="230"/>
      <c r="AN52" s="230"/>
      <c r="AO52" s="230"/>
      <c r="AP52" s="230"/>
      <c r="AQ52" s="230"/>
      <c r="AR52" s="230"/>
      <c r="AS52" s="230"/>
      <c r="AT52" s="229" t="str">
        <f>AJ52</f>
        <v>AÇÚCAR</v>
      </c>
      <c r="AU52" s="230"/>
      <c r="AV52" s="230"/>
      <c r="AW52" s="230"/>
      <c r="AX52" s="230"/>
      <c r="AY52" s="230"/>
      <c r="AZ52" s="230"/>
      <c r="BA52" s="230"/>
      <c r="BB52" s="230"/>
    </row>
    <row r="53" spans="1:54" x14ac:dyDescent="0.25">
      <c r="A53" s="134" t="s">
        <v>2</v>
      </c>
      <c r="B53" s="60" t="s">
        <v>3</v>
      </c>
      <c r="C53" s="142" t="s">
        <v>4</v>
      </c>
      <c r="D53" s="143"/>
      <c r="E53" s="143"/>
      <c r="F53" s="143"/>
      <c r="G53" s="143"/>
      <c r="H53" s="143"/>
      <c r="I53" s="143"/>
      <c r="J53" s="144"/>
      <c r="K53" s="101" t="s">
        <v>2</v>
      </c>
      <c r="L53" s="241" t="s">
        <v>5</v>
      </c>
      <c r="M53" s="242"/>
      <c r="N53" s="242"/>
      <c r="O53" s="242"/>
      <c r="P53" s="242"/>
      <c r="Q53" s="242"/>
      <c r="R53" s="242"/>
      <c r="S53" s="242"/>
      <c r="T53" s="101" t="s">
        <v>2</v>
      </c>
      <c r="U53" s="241" t="s">
        <v>6</v>
      </c>
      <c r="V53" s="241"/>
      <c r="W53" s="241"/>
      <c r="X53" s="241"/>
      <c r="Y53" s="241"/>
      <c r="Z53" s="241"/>
      <c r="AA53" s="241"/>
      <c r="AB53" s="101" t="s">
        <v>2</v>
      </c>
      <c r="AC53" s="241" t="s">
        <v>7</v>
      </c>
      <c r="AD53" s="242"/>
      <c r="AE53" s="242"/>
      <c r="AF53" s="242"/>
      <c r="AG53" s="242"/>
      <c r="AH53" s="242"/>
      <c r="AI53" s="243"/>
      <c r="AJ53" s="101" t="s">
        <v>2</v>
      </c>
      <c r="AK53" s="241" t="s">
        <v>8</v>
      </c>
      <c r="AL53" s="242"/>
      <c r="AM53" s="242"/>
      <c r="AN53" s="242"/>
      <c r="AO53" s="242"/>
      <c r="AP53" s="242"/>
      <c r="AQ53" s="242"/>
      <c r="AR53" s="242"/>
      <c r="AS53" s="75" t="s">
        <v>9</v>
      </c>
      <c r="AT53" s="101" t="s">
        <v>2</v>
      </c>
      <c r="AU53" s="241" t="s">
        <v>10</v>
      </c>
      <c r="AV53" s="241"/>
      <c r="AW53" s="241"/>
      <c r="AX53" s="241"/>
      <c r="AY53" s="241"/>
      <c r="AZ53" s="241"/>
      <c r="BA53" s="241"/>
      <c r="BB53" s="241"/>
    </row>
    <row r="54" spans="1:54" x14ac:dyDescent="0.25">
      <c r="A54" s="61"/>
      <c r="B54" s="62" t="s">
        <v>11</v>
      </c>
      <c r="C54" s="63" t="s">
        <v>12</v>
      </c>
      <c r="D54" s="63" t="s">
        <v>13</v>
      </c>
      <c r="E54" s="63" t="s">
        <v>14</v>
      </c>
      <c r="F54" s="63" t="s">
        <v>15</v>
      </c>
      <c r="G54" s="64" t="s">
        <v>16</v>
      </c>
      <c r="H54" s="63" t="s">
        <v>17</v>
      </c>
      <c r="I54" s="63" t="s">
        <v>18</v>
      </c>
      <c r="J54" s="65" t="s">
        <v>19</v>
      </c>
      <c r="K54" s="61"/>
      <c r="L54" s="63" t="s">
        <v>12</v>
      </c>
      <c r="M54" s="63" t="s">
        <v>13</v>
      </c>
      <c r="N54" s="63" t="s">
        <v>14</v>
      </c>
      <c r="O54" s="63" t="s">
        <v>15</v>
      </c>
      <c r="P54" s="64" t="s">
        <v>16</v>
      </c>
      <c r="Q54" s="63" t="s">
        <v>17</v>
      </c>
      <c r="R54" s="63" t="s">
        <v>18</v>
      </c>
      <c r="S54" s="62" t="s">
        <v>19</v>
      </c>
      <c r="T54" s="61"/>
      <c r="U54" s="63" t="s">
        <v>12</v>
      </c>
      <c r="V54" s="63" t="s">
        <v>13</v>
      </c>
      <c r="W54" s="63" t="s">
        <v>14</v>
      </c>
      <c r="X54" s="63" t="s">
        <v>15</v>
      </c>
      <c r="Y54" s="64" t="s">
        <v>16</v>
      </c>
      <c r="Z54" s="63" t="s">
        <v>17</v>
      </c>
      <c r="AA54" s="63" t="s">
        <v>18</v>
      </c>
      <c r="AB54" s="61"/>
      <c r="AC54" s="63" t="s">
        <v>12</v>
      </c>
      <c r="AD54" s="63" t="s">
        <v>13</v>
      </c>
      <c r="AE54" s="63" t="s">
        <v>14</v>
      </c>
      <c r="AF54" s="63" t="s">
        <v>15</v>
      </c>
      <c r="AG54" s="64" t="s">
        <v>16</v>
      </c>
      <c r="AH54" s="63" t="s">
        <v>17</v>
      </c>
      <c r="AI54" s="65" t="s">
        <v>18</v>
      </c>
      <c r="AJ54" s="61"/>
      <c r="AK54" s="63" t="s">
        <v>12</v>
      </c>
      <c r="AL54" s="63" t="s">
        <v>13</v>
      </c>
      <c r="AM54" s="63" t="s">
        <v>14</v>
      </c>
      <c r="AN54" s="63" t="s">
        <v>15</v>
      </c>
      <c r="AO54" s="64" t="s">
        <v>16</v>
      </c>
      <c r="AP54" s="63" t="s">
        <v>17</v>
      </c>
      <c r="AQ54" s="63" t="s">
        <v>18</v>
      </c>
      <c r="AR54" s="76" t="s">
        <v>19</v>
      </c>
      <c r="AS54" s="76" t="s">
        <v>11</v>
      </c>
      <c r="AT54" s="61"/>
      <c r="AU54" s="63" t="s">
        <v>12</v>
      </c>
      <c r="AV54" s="63" t="s">
        <v>13</v>
      </c>
      <c r="AW54" s="63" t="s">
        <v>14</v>
      </c>
      <c r="AX54" s="63" t="s">
        <v>15</v>
      </c>
      <c r="AY54" s="64" t="s">
        <v>16</v>
      </c>
      <c r="AZ54" s="63" t="s">
        <v>17</v>
      </c>
      <c r="BA54" s="63" t="s">
        <v>18</v>
      </c>
      <c r="BB54" s="76" t="s">
        <v>19</v>
      </c>
    </row>
    <row r="55" spans="1:54" x14ac:dyDescent="0.25">
      <c r="A55" s="61" t="s">
        <v>20</v>
      </c>
      <c r="B55" s="136">
        <f t="shared" ref="B55:B72" si="11">E3</f>
        <v>0</v>
      </c>
      <c r="C55" s="80">
        <f>'Alimentos&amp;Bebidas 2'!B5</f>
        <v>0</v>
      </c>
      <c r="D55" s="80">
        <f>'Alimentos&amp;Bebidas 2'!C5</f>
        <v>0</v>
      </c>
      <c r="E55" s="80">
        <f>'Alimentos&amp;Bebidas 2'!D5</f>
        <v>0</v>
      </c>
      <c r="F55" s="80">
        <f>'Alimentos&amp;Bebidas 2'!E5</f>
        <v>0</v>
      </c>
      <c r="G55" s="80">
        <f>'Alimentos&amp;Bebidas 2'!F5</f>
        <v>0</v>
      </c>
      <c r="H55" s="80">
        <f>'Alimentos&amp;Bebidas 2'!G5</f>
        <v>0</v>
      </c>
      <c r="I55" s="80">
        <f>'Alimentos&amp;Bebidas 2'!H5</f>
        <v>0</v>
      </c>
      <c r="J55" s="77">
        <f t="shared" ref="J55:J72" si="12">SUM(C55:I55)</f>
        <v>0</v>
      </c>
      <c r="K55" s="61" t="s">
        <v>20</v>
      </c>
      <c r="L55" s="66">
        <f t="shared" ref="L55:L72" si="13">C55*$B55</f>
        <v>0</v>
      </c>
      <c r="M55" s="66">
        <f t="shared" ref="M55:M72" si="14">D55*$B55</f>
        <v>0</v>
      </c>
      <c r="N55" s="66">
        <f t="shared" ref="N55:N72" si="15">E55*$B55</f>
        <v>0</v>
      </c>
      <c r="O55" s="66">
        <f t="shared" ref="O55:O72" si="16">F55*$B55</f>
        <v>0</v>
      </c>
      <c r="P55" s="66">
        <f t="shared" ref="P55:P72" si="17">G55*$B55</f>
        <v>0</v>
      </c>
      <c r="Q55" s="66">
        <f t="shared" ref="Q55:Q72" si="18">H55*$B55</f>
        <v>0</v>
      </c>
      <c r="R55" s="66">
        <f t="shared" ref="R55:R70" si="19">I55*$B55</f>
        <v>0</v>
      </c>
      <c r="S55" s="74">
        <f t="shared" ref="S55:S68" si="20">SUM(L55:R55)</f>
        <v>0</v>
      </c>
      <c r="T55" s="61" t="s">
        <v>20</v>
      </c>
      <c r="U55" s="72">
        <f>'Alimentos&amp;Bebidas 2'!K5</f>
        <v>0</v>
      </c>
      <c r="V55" s="72">
        <f>'Alimentos&amp;Bebidas 2'!L5</f>
        <v>0</v>
      </c>
      <c r="W55" s="72">
        <f>'Alimentos&amp;Bebidas 2'!M5</f>
        <v>0</v>
      </c>
      <c r="X55" s="72">
        <f>'Alimentos&amp;Bebidas 2'!N5</f>
        <v>0</v>
      </c>
      <c r="Y55" s="72">
        <f>'Alimentos&amp;Bebidas 2'!O5</f>
        <v>0</v>
      </c>
      <c r="Z55" s="72">
        <f>'Alimentos&amp;Bebidas 2'!P5</f>
        <v>0</v>
      </c>
      <c r="AA55" s="72">
        <f>'Alimentos&amp;Bebidas 2'!Q5</f>
        <v>0</v>
      </c>
      <c r="AB55" s="61" t="s">
        <v>20</v>
      </c>
      <c r="AC55" s="80">
        <f>'Alimentos&amp;Bebidas 2'!AB5</f>
        <v>0</v>
      </c>
      <c r="AD55" s="80">
        <f>'Alimentos&amp;Bebidas 2'!AC5</f>
        <v>0</v>
      </c>
      <c r="AE55" s="80">
        <f>'Alimentos&amp;Bebidas 2'!AD5</f>
        <v>0</v>
      </c>
      <c r="AF55" s="80">
        <f>'Alimentos&amp;Bebidas 2'!AE5</f>
        <v>0</v>
      </c>
      <c r="AG55" s="80">
        <f>'Alimentos&amp;Bebidas 2'!AF5</f>
        <v>0</v>
      </c>
      <c r="AH55" s="80">
        <f>'Alimentos&amp;Bebidas 2'!AG5</f>
        <v>0</v>
      </c>
      <c r="AI55" s="80">
        <f>'Alimentos&amp;Bebidas 2'!AH5</f>
        <v>0</v>
      </c>
      <c r="AJ55" s="61" t="s">
        <v>20</v>
      </c>
      <c r="AK55" s="66">
        <f t="shared" ref="AK55:AL72" si="21">U55*L55</f>
        <v>0</v>
      </c>
      <c r="AL55" s="66">
        <f>V55*M55</f>
        <v>0</v>
      </c>
      <c r="AM55" s="66">
        <f t="shared" ref="AM55:AQ72" si="22">W55*N55</f>
        <v>0</v>
      </c>
      <c r="AN55" s="66">
        <f t="shared" si="22"/>
        <v>0</v>
      </c>
      <c r="AO55" s="66">
        <f t="shared" si="22"/>
        <v>0</v>
      </c>
      <c r="AP55" s="66">
        <f t="shared" si="22"/>
        <v>0</v>
      </c>
      <c r="AQ55" s="66">
        <f t="shared" si="22"/>
        <v>0</v>
      </c>
      <c r="AR55" s="74">
        <f t="shared" ref="AR55:AR72" si="23">SUM(AK55:AQ55)</f>
        <v>0</v>
      </c>
      <c r="AS55" s="74">
        <f t="shared" ref="AS55:AS72" si="24">S55-AR55</f>
        <v>0</v>
      </c>
      <c r="AT55" s="61" t="s">
        <v>20</v>
      </c>
      <c r="AU55" s="66">
        <f t="shared" ref="AU55:BA72" si="25">IFERROR(L55*(1-U55/(AC55)),0)</f>
        <v>0</v>
      </c>
      <c r="AV55" s="66">
        <f t="shared" si="25"/>
        <v>0</v>
      </c>
      <c r="AW55" s="66">
        <f t="shared" si="25"/>
        <v>0</v>
      </c>
      <c r="AX55" s="66">
        <f t="shared" si="25"/>
        <v>0</v>
      </c>
      <c r="AY55" s="66">
        <f t="shared" si="25"/>
        <v>0</v>
      </c>
      <c r="AZ55" s="66">
        <f t="shared" si="25"/>
        <v>0</v>
      </c>
      <c r="BA55" s="66">
        <f t="shared" si="25"/>
        <v>0</v>
      </c>
      <c r="BB55" s="74">
        <f t="shared" ref="BB55:BB72" si="26">SUM(AU55:BA55)</f>
        <v>0</v>
      </c>
    </row>
    <row r="56" spans="1:54" x14ac:dyDescent="0.25">
      <c r="A56" s="61" t="s">
        <v>21</v>
      </c>
      <c r="B56" s="136">
        <f t="shared" si="11"/>
        <v>0</v>
      </c>
      <c r="C56" s="80">
        <f>'Alimentos&amp;Bebidas 2'!B6</f>
        <v>0</v>
      </c>
      <c r="D56" s="80">
        <f>'Alimentos&amp;Bebidas 2'!C6</f>
        <v>0</v>
      </c>
      <c r="E56" s="80">
        <f>'Alimentos&amp;Bebidas 2'!D6</f>
        <v>0</v>
      </c>
      <c r="F56" s="80">
        <f>'Alimentos&amp;Bebidas 2'!E6</f>
        <v>0</v>
      </c>
      <c r="G56" s="80">
        <f>'Alimentos&amp;Bebidas 2'!F6</f>
        <v>0</v>
      </c>
      <c r="H56" s="80">
        <f>'Alimentos&amp;Bebidas 2'!G6</f>
        <v>0</v>
      </c>
      <c r="I56" s="80">
        <f>'Alimentos&amp;Bebidas 2'!H6</f>
        <v>0</v>
      </c>
      <c r="J56" s="77">
        <f t="shared" si="12"/>
        <v>0</v>
      </c>
      <c r="K56" s="61" t="s">
        <v>21</v>
      </c>
      <c r="L56" s="66">
        <f t="shared" si="13"/>
        <v>0</v>
      </c>
      <c r="M56" s="66">
        <f t="shared" si="14"/>
        <v>0</v>
      </c>
      <c r="N56" s="66">
        <f t="shared" si="15"/>
        <v>0</v>
      </c>
      <c r="O56" s="66">
        <f t="shared" si="16"/>
        <v>0</v>
      </c>
      <c r="P56" s="66">
        <f t="shared" si="17"/>
        <v>0</v>
      </c>
      <c r="Q56" s="66">
        <f t="shared" si="18"/>
        <v>0</v>
      </c>
      <c r="R56" s="66">
        <f t="shared" si="19"/>
        <v>0</v>
      </c>
      <c r="S56" s="74">
        <f t="shared" si="20"/>
        <v>0</v>
      </c>
      <c r="T56" s="61" t="s">
        <v>21</v>
      </c>
      <c r="U56" s="72">
        <f>'Alimentos&amp;Bebidas 2'!K6</f>
        <v>0</v>
      </c>
      <c r="V56" s="72">
        <f>'Alimentos&amp;Bebidas 2'!L6</f>
        <v>0</v>
      </c>
      <c r="W56" s="72">
        <f>'Alimentos&amp;Bebidas 2'!M6</f>
        <v>0</v>
      </c>
      <c r="X56" s="72">
        <f>'Alimentos&amp;Bebidas 2'!N6</f>
        <v>0</v>
      </c>
      <c r="Y56" s="72">
        <f>'Alimentos&amp;Bebidas 2'!O6</f>
        <v>0</v>
      </c>
      <c r="Z56" s="72">
        <f>'Alimentos&amp;Bebidas 2'!P6</f>
        <v>0</v>
      </c>
      <c r="AA56" s="72">
        <f>'Alimentos&amp;Bebidas 2'!Q6</f>
        <v>0</v>
      </c>
      <c r="AB56" s="61" t="s">
        <v>21</v>
      </c>
      <c r="AC56" s="80">
        <f>'Alimentos&amp;Bebidas 2'!AB6</f>
        <v>0</v>
      </c>
      <c r="AD56" s="80">
        <f>'Alimentos&amp;Bebidas 2'!AC6</f>
        <v>0</v>
      </c>
      <c r="AE56" s="80">
        <f>'Alimentos&amp;Bebidas 2'!AD6</f>
        <v>0</v>
      </c>
      <c r="AF56" s="80">
        <f>'Alimentos&amp;Bebidas 2'!AE6</f>
        <v>0</v>
      </c>
      <c r="AG56" s="80">
        <f>'Alimentos&amp;Bebidas 2'!AF6</f>
        <v>0</v>
      </c>
      <c r="AH56" s="80">
        <f>'Alimentos&amp;Bebidas 2'!AG6</f>
        <v>0</v>
      </c>
      <c r="AI56" s="80">
        <f>'Alimentos&amp;Bebidas 2'!AH6</f>
        <v>0</v>
      </c>
      <c r="AJ56" s="61" t="s">
        <v>21</v>
      </c>
      <c r="AK56" s="66">
        <f t="shared" si="21"/>
        <v>0</v>
      </c>
      <c r="AL56" s="66">
        <f t="shared" si="21"/>
        <v>0</v>
      </c>
      <c r="AM56" s="66">
        <f>W56*N56</f>
        <v>0</v>
      </c>
      <c r="AN56" s="66">
        <f t="shared" si="22"/>
        <v>0</v>
      </c>
      <c r="AO56" s="66">
        <f t="shared" si="22"/>
        <v>0</v>
      </c>
      <c r="AP56" s="66">
        <f t="shared" si="22"/>
        <v>0</v>
      </c>
      <c r="AQ56" s="66">
        <f t="shared" si="22"/>
        <v>0</v>
      </c>
      <c r="AR56" s="74">
        <f t="shared" si="23"/>
        <v>0</v>
      </c>
      <c r="AS56" s="74">
        <f t="shared" si="24"/>
        <v>0</v>
      </c>
      <c r="AT56" s="61" t="s">
        <v>21</v>
      </c>
      <c r="AU56" s="66">
        <f t="shared" si="25"/>
        <v>0</v>
      </c>
      <c r="AV56" s="66">
        <f t="shared" si="25"/>
        <v>0</v>
      </c>
      <c r="AW56" s="66">
        <f t="shared" si="25"/>
        <v>0</v>
      </c>
      <c r="AX56" s="66">
        <f t="shared" si="25"/>
        <v>0</v>
      </c>
      <c r="AY56" s="66">
        <f t="shared" si="25"/>
        <v>0</v>
      </c>
      <c r="AZ56" s="66">
        <f t="shared" si="25"/>
        <v>0</v>
      </c>
      <c r="BA56" s="66">
        <f t="shared" si="25"/>
        <v>0</v>
      </c>
      <c r="BB56" s="74">
        <f t="shared" si="26"/>
        <v>0</v>
      </c>
    </row>
    <row r="57" spans="1:54" x14ac:dyDescent="0.25">
      <c r="A57" s="61" t="s">
        <v>22</v>
      </c>
      <c r="B57" s="136">
        <f t="shared" si="11"/>
        <v>0</v>
      </c>
      <c r="C57" s="80">
        <f>'Alimentos&amp;Bebidas 2'!B7</f>
        <v>0</v>
      </c>
      <c r="D57" s="80">
        <f>'Alimentos&amp;Bebidas 2'!C7</f>
        <v>0</v>
      </c>
      <c r="E57" s="80">
        <f>'Alimentos&amp;Bebidas 2'!D7</f>
        <v>0</v>
      </c>
      <c r="F57" s="80">
        <f>'Alimentos&amp;Bebidas 2'!E7</f>
        <v>0</v>
      </c>
      <c r="G57" s="80">
        <f>'Alimentos&amp;Bebidas 2'!F7</f>
        <v>0</v>
      </c>
      <c r="H57" s="80">
        <f>'Alimentos&amp;Bebidas 2'!G7</f>
        <v>0</v>
      </c>
      <c r="I57" s="80">
        <f>'Alimentos&amp;Bebidas 2'!H7</f>
        <v>0</v>
      </c>
      <c r="J57" s="77">
        <f t="shared" si="12"/>
        <v>0</v>
      </c>
      <c r="K57" s="61" t="s">
        <v>22</v>
      </c>
      <c r="L57" s="66">
        <f t="shared" si="13"/>
        <v>0</v>
      </c>
      <c r="M57" s="66">
        <f t="shared" si="14"/>
        <v>0</v>
      </c>
      <c r="N57" s="66">
        <f t="shared" si="15"/>
        <v>0</v>
      </c>
      <c r="O57" s="66">
        <f t="shared" si="16"/>
        <v>0</v>
      </c>
      <c r="P57" s="66">
        <f t="shared" si="17"/>
        <v>0</v>
      </c>
      <c r="Q57" s="66">
        <f t="shared" si="18"/>
        <v>0</v>
      </c>
      <c r="R57" s="66">
        <f t="shared" si="19"/>
        <v>0</v>
      </c>
      <c r="S57" s="74">
        <f t="shared" si="20"/>
        <v>0</v>
      </c>
      <c r="T57" s="61" t="s">
        <v>22</v>
      </c>
      <c r="U57" s="72">
        <f>'Alimentos&amp;Bebidas 2'!K7</f>
        <v>0</v>
      </c>
      <c r="V57" s="72">
        <f>'Alimentos&amp;Bebidas 2'!L7</f>
        <v>0</v>
      </c>
      <c r="W57" s="72">
        <f>'Alimentos&amp;Bebidas 2'!M7</f>
        <v>0</v>
      </c>
      <c r="X57" s="72">
        <f>'Alimentos&amp;Bebidas 2'!N7</f>
        <v>0</v>
      </c>
      <c r="Y57" s="72">
        <f>'Alimentos&amp;Bebidas 2'!O7</f>
        <v>0</v>
      </c>
      <c r="Z57" s="72">
        <f>'Alimentos&amp;Bebidas 2'!P7</f>
        <v>0</v>
      </c>
      <c r="AA57" s="72">
        <f>'Alimentos&amp;Bebidas 2'!Q7</f>
        <v>0</v>
      </c>
      <c r="AB57" s="61" t="s">
        <v>22</v>
      </c>
      <c r="AC57" s="80">
        <f>'Alimentos&amp;Bebidas 2'!AB7</f>
        <v>0</v>
      </c>
      <c r="AD57" s="80">
        <f>'Alimentos&amp;Bebidas 2'!AC7</f>
        <v>0</v>
      </c>
      <c r="AE57" s="80">
        <f>'Alimentos&amp;Bebidas 2'!AD7</f>
        <v>0</v>
      </c>
      <c r="AF57" s="80">
        <f>'Alimentos&amp;Bebidas 2'!AE7</f>
        <v>0</v>
      </c>
      <c r="AG57" s="80">
        <f>'Alimentos&amp;Bebidas 2'!AF7</f>
        <v>0</v>
      </c>
      <c r="AH57" s="80">
        <f>'Alimentos&amp;Bebidas 2'!AG7</f>
        <v>0</v>
      </c>
      <c r="AI57" s="80">
        <f>'Alimentos&amp;Bebidas 2'!AH7</f>
        <v>0</v>
      </c>
      <c r="AJ57" s="61" t="s">
        <v>22</v>
      </c>
      <c r="AK57" s="66">
        <f t="shared" si="21"/>
        <v>0</v>
      </c>
      <c r="AL57" s="66">
        <f t="shared" si="21"/>
        <v>0</v>
      </c>
      <c r="AM57" s="66">
        <f t="shared" si="22"/>
        <v>0</v>
      </c>
      <c r="AN57" s="66">
        <f t="shared" si="22"/>
        <v>0</v>
      </c>
      <c r="AO57" s="66">
        <f t="shared" si="22"/>
        <v>0</v>
      </c>
      <c r="AP57" s="66">
        <f t="shared" si="22"/>
        <v>0</v>
      </c>
      <c r="AQ57" s="66">
        <f t="shared" si="22"/>
        <v>0</v>
      </c>
      <c r="AR57" s="74">
        <f t="shared" si="23"/>
        <v>0</v>
      </c>
      <c r="AS57" s="74">
        <f t="shared" si="24"/>
        <v>0</v>
      </c>
      <c r="AT57" s="61" t="s">
        <v>22</v>
      </c>
      <c r="AU57" s="66">
        <f t="shared" si="25"/>
        <v>0</v>
      </c>
      <c r="AV57" s="66">
        <f t="shared" si="25"/>
        <v>0</v>
      </c>
      <c r="AW57" s="66">
        <f t="shared" si="25"/>
        <v>0</v>
      </c>
      <c r="AX57" s="66">
        <f t="shared" si="25"/>
        <v>0</v>
      </c>
      <c r="AY57" s="66">
        <f t="shared" si="25"/>
        <v>0</v>
      </c>
      <c r="AZ57" s="66">
        <f t="shared" si="25"/>
        <v>0</v>
      </c>
      <c r="BA57" s="66">
        <f t="shared" si="25"/>
        <v>0</v>
      </c>
      <c r="BB57" s="74">
        <f t="shared" si="26"/>
        <v>0</v>
      </c>
    </row>
    <row r="58" spans="1:54" x14ac:dyDescent="0.25">
      <c r="A58" s="137" t="s">
        <v>23</v>
      </c>
      <c r="B58" s="136">
        <f t="shared" si="11"/>
        <v>0</v>
      </c>
      <c r="C58" s="80">
        <f>'Alimentos&amp;Bebidas 2'!B8</f>
        <v>0</v>
      </c>
      <c r="D58" s="80">
        <f>'Alimentos&amp;Bebidas 2'!C8</f>
        <v>0</v>
      </c>
      <c r="E58" s="80">
        <f>'Alimentos&amp;Bebidas 2'!D8</f>
        <v>0</v>
      </c>
      <c r="F58" s="80">
        <f>'Alimentos&amp;Bebidas 2'!E8</f>
        <v>0</v>
      </c>
      <c r="G58" s="80">
        <f>'Alimentos&amp;Bebidas 2'!F8</f>
        <v>0</v>
      </c>
      <c r="H58" s="80">
        <f>'Alimentos&amp;Bebidas 2'!G8</f>
        <v>0</v>
      </c>
      <c r="I58" s="80">
        <f>'Alimentos&amp;Bebidas 2'!H8</f>
        <v>0</v>
      </c>
      <c r="J58" s="77">
        <f t="shared" si="12"/>
        <v>0</v>
      </c>
      <c r="K58" s="61" t="s">
        <v>23</v>
      </c>
      <c r="L58" s="66">
        <f t="shared" si="13"/>
        <v>0</v>
      </c>
      <c r="M58" s="66">
        <f t="shared" si="14"/>
        <v>0</v>
      </c>
      <c r="N58" s="66">
        <f t="shared" si="15"/>
        <v>0</v>
      </c>
      <c r="O58" s="66">
        <f t="shared" si="16"/>
        <v>0</v>
      </c>
      <c r="P58" s="66">
        <f t="shared" si="17"/>
        <v>0</v>
      </c>
      <c r="Q58" s="66">
        <f t="shared" si="18"/>
        <v>0</v>
      </c>
      <c r="R58" s="66">
        <f t="shared" si="19"/>
        <v>0</v>
      </c>
      <c r="S58" s="74">
        <f t="shared" si="20"/>
        <v>0</v>
      </c>
      <c r="T58" s="137" t="s">
        <v>23</v>
      </c>
      <c r="U58" s="72">
        <f>'Alimentos&amp;Bebidas 2'!K8</f>
        <v>0</v>
      </c>
      <c r="V58" s="72">
        <f>'Alimentos&amp;Bebidas 2'!L8</f>
        <v>0</v>
      </c>
      <c r="W58" s="72">
        <f>'Alimentos&amp;Bebidas 2'!M8</f>
        <v>0</v>
      </c>
      <c r="X58" s="72">
        <f>'Alimentos&amp;Bebidas 2'!N8</f>
        <v>0</v>
      </c>
      <c r="Y58" s="72">
        <f>'Alimentos&amp;Bebidas 2'!O8</f>
        <v>0</v>
      </c>
      <c r="Z58" s="72">
        <f>'Alimentos&amp;Bebidas 2'!P8</f>
        <v>0</v>
      </c>
      <c r="AA58" s="72">
        <f>'Alimentos&amp;Bebidas 2'!Q8</f>
        <v>0</v>
      </c>
      <c r="AB58" s="137" t="s">
        <v>23</v>
      </c>
      <c r="AC58" s="80">
        <f>'Alimentos&amp;Bebidas 2'!AB8</f>
        <v>0</v>
      </c>
      <c r="AD58" s="80">
        <f>'Alimentos&amp;Bebidas 2'!AC8</f>
        <v>0</v>
      </c>
      <c r="AE58" s="80">
        <f>'Alimentos&amp;Bebidas 2'!AD8</f>
        <v>0</v>
      </c>
      <c r="AF58" s="80">
        <f>'Alimentos&amp;Bebidas 2'!AE8</f>
        <v>0</v>
      </c>
      <c r="AG58" s="80">
        <f>'Alimentos&amp;Bebidas 2'!AF8</f>
        <v>0</v>
      </c>
      <c r="AH58" s="80">
        <f>'Alimentos&amp;Bebidas 2'!AG8</f>
        <v>0</v>
      </c>
      <c r="AI58" s="80">
        <f>'Alimentos&amp;Bebidas 2'!AH8</f>
        <v>0</v>
      </c>
      <c r="AJ58" s="137" t="s">
        <v>23</v>
      </c>
      <c r="AK58" s="146">
        <f t="shared" si="21"/>
        <v>0</v>
      </c>
      <c r="AL58" s="146">
        <f t="shared" si="21"/>
        <v>0</v>
      </c>
      <c r="AM58" s="146">
        <f t="shared" si="22"/>
        <v>0</v>
      </c>
      <c r="AN58" s="146">
        <f t="shared" si="22"/>
        <v>0</v>
      </c>
      <c r="AO58" s="146">
        <f>Y58*P58</f>
        <v>0</v>
      </c>
      <c r="AP58" s="146">
        <f t="shared" si="22"/>
        <v>0</v>
      </c>
      <c r="AQ58" s="146">
        <f t="shared" si="22"/>
        <v>0</v>
      </c>
      <c r="AR58" s="74">
        <f t="shared" si="23"/>
        <v>0</v>
      </c>
      <c r="AS58" s="74">
        <f t="shared" si="24"/>
        <v>0</v>
      </c>
      <c r="AT58" s="61" t="s">
        <v>23</v>
      </c>
      <c r="AU58" s="66">
        <f t="shared" si="25"/>
        <v>0</v>
      </c>
      <c r="AV58" s="66">
        <f t="shared" si="25"/>
        <v>0</v>
      </c>
      <c r="AW58" s="66">
        <f t="shared" si="25"/>
        <v>0</v>
      </c>
      <c r="AX58" s="66">
        <f t="shared" si="25"/>
        <v>0</v>
      </c>
      <c r="AY58" s="66">
        <f t="shared" si="25"/>
        <v>0</v>
      </c>
      <c r="AZ58" s="66">
        <f t="shared" si="25"/>
        <v>0</v>
      </c>
      <c r="BA58" s="66">
        <f t="shared" si="25"/>
        <v>0</v>
      </c>
      <c r="BB58" s="74">
        <f t="shared" si="26"/>
        <v>0</v>
      </c>
    </row>
    <row r="59" spans="1:54" x14ac:dyDescent="0.25">
      <c r="A59" s="67" t="s">
        <v>24</v>
      </c>
      <c r="B59" s="136">
        <f>E7</f>
        <v>17856.761984620705</v>
      </c>
      <c r="C59" s="80">
        <f>'Alimentos&amp;Bebidas 2'!B9</f>
        <v>0</v>
      </c>
      <c r="D59" s="80">
        <f>'Alimentos&amp;Bebidas 2'!C9</f>
        <v>1</v>
      </c>
      <c r="E59" s="80">
        <f>'Alimentos&amp;Bebidas 2'!D9</f>
        <v>0</v>
      </c>
      <c r="F59" s="80">
        <f>'Alimentos&amp;Bebidas 2'!E9</f>
        <v>0</v>
      </c>
      <c r="G59" s="80">
        <f>'Alimentos&amp;Bebidas 2'!F9</f>
        <v>0</v>
      </c>
      <c r="H59" s="80">
        <f>'Alimentos&amp;Bebidas 2'!G9</f>
        <v>0</v>
      </c>
      <c r="I59" s="80">
        <f>'Alimentos&amp;Bebidas 2'!H9</f>
        <v>0</v>
      </c>
      <c r="J59" s="77">
        <f t="shared" si="12"/>
        <v>1</v>
      </c>
      <c r="K59" s="67" t="s">
        <v>24</v>
      </c>
      <c r="L59" s="66">
        <f t="shared" si="13"/>
        <v>0</v>
      </c>
      <c r="M59" s="66">
        <f t="shared" si="14"/>
        <v>17856.761984620705</v>
      </c>
      <c r="N59" s="66">
        <f t="shared" si="15"/>
        <v>0</v>
      </c>
      <c r="O59" s="66">
        <f t="shared" si="16"/>
        <v>0</v>
      </c>
      <c r="P59" s="66">
        <f t="shared" si="17"/>
        <v>0</v>
      </c>
      <c r="Q59" s="66">
        <f t="shared" si="18"/>
        <v>0</v>
      </c>
      <c r="R59" s="66">
        <f t="shared" si="19"/>
        <v>0</v>
      </c>
      <c r="S59" s="74">
        <f t="shared" si="20"/>
        <v>17856.761984620705</v>
      </c>
      <c r="T59" s="67" t="s">
        <v>24</v>
      </c>
      <c r="U59" s="72">
        <f>'Alimentos&amp;Bebidas 2'!K9</f>
        <v>0</v>
      </c>
      <c r="V59" s="72">
        <f>'Alimentos&amp;Bebidas 2'!L9</f>
        <v>0.80006528468766691</v>
      </c>
      <c r="W59" s="72">
        <f>'Alimentos&amp;Bebidas 2'!M9</f>
        <v>0</v>
      </c>
      <c r="X59" s="72">
        <f>'Alimentos&amp;Bebidas 2'!N9</f>
        <v>0</v>
      </c>
      <c r="Y59" s="72">
        <f>'Alimentos&amp;Bebidas 2'!O9</f>
        <v>0</v>
      </c>
      <c r="Z59" s="72">
        <f>'Alimentos&amp;Bebidas 2'!P9</f>
        <v>0</v>
      </c>
      <c r="AA59" s="72">
        <f>'Alimentos&amp;Bebidas 2'!Q9</f>
        <v>0</v>
      </c>
      <c r="AB59" s="67" t="s">
        <v>24</v>
      </c>
      <c r="AC59" s="80">
        <f>'Alimentos&amp;Bebidas 2'!AB9</f>
        <v>0</v>
      </c>
      <c r="AD59" s="80">
        <f>'Alimentos&amp;Bebidas 2'!AC9</f>
        <v>0.85</v>
      </c>
      <c r="AE59" s="80">
        <f>'Alimentos&amp;Bebidas 2'!AD9</f>
        <v>0</v>
      </c>
      <c r="AF59" s="80">
        <f>'Alimentos&amp;Bebidas 2'!AE9</f>
        <v>0</v>
      </c>
      <c r="AG59" s="80">
        <f>'Alimentos&amp;Bebidas 2'!AF9</f>
        <v>0</v>
      </c>
      <c r="AH59" s="80">
        <f>'Alimentos&amp;Bebidas 2'!AG9</f>
        <v>0</v>
      </c>
      <c r="AI59" s="80">
        <f>'Alimentos&amp;Bebidas 2'!AH9</f>
        <v>0</v>
      </c>
      <c r="AJ59" s="67" t="s">
        <v>24</v>
      </c>
      <c r="AK59" s="66">
        <f t="shared" si="21"/>
        <v>0</v>
      </c>
      <c r="AL59" s="66">
        <f t="shared" si="21"/>
        <v>14286.575360825473</v>
      </c>
      <c r="AM59" s="66">
        <f t="shared" si="22"/>
        <v>0</v>
      </c>
      <c r="AN59" s="66">
        <f t="shared" si="22"/>
        <v>0</v>
      </c>
      <c r="AO59" s="66">
        <f t="shared" si="22"/>
        <v>0</v>
      </c>
      <c r="AP59" s="66">
        <f t="shared" si="22"/>
        <v>0</v>
      </c>
      <c r="AQ59" s="66">
        <f t="shared" si="22"/>
        <v>0</v>
      </c>
      <c r="AR59" s="74">
        <f t="shared" si="23"/>
        <v>14286.575360825473</v>
      </c>
      <c r="AS59" s="74">
        <f t="shared" si="24"/>
        <v>3570.1866237952327</v>
      </c>
      <c r="AT59" s="67" t="s">
        <v>24</v>
      </c>
      <c r="AU59" s="66">
        <f t="shared" si="25"/>
        <v>0</v>
      </c>
      <c r="AV59" s="66">
        <f t="shared" si="25"/>
        <v>1049.0262660025016</v>
      </c>
      <c r="AW59" s="66">
        <f t="shared" si="25"/>
        <v>0</v>
      </c>
      <c r="AX59" s="66">
        <f t="shared" si="25"/>
        <v>0</v>
      </c>
      <c r="AY59" s="66">
        <f t="shared" si="25"/>
        <v>0</v>
      </c>
      <c r="AZ59" s="66">
        <f t="shared" si="25"/>
        <v>0</v>
      </c>
      <c r="BA59" s="66">
        <f t="shared" si="25"/>
        <v>0</v>
      </c>
      <c r="BB59" s="74">
        <f t="shared" si="26"/>
        <v>1049.0262660025016</v>
      </c>
    </row>
    <row r="60" spans="1:54" x14ac:dyDescent="0.25">
      <c r="A60" s="68" t="s">
        <v>25</v>
      </c>
      <c r="B60" s="136">
        <f t="shared" si="11"/>
        <v>0</v>
      </c>
      <c r="C60" s="80">
        <f>'Alimentos&amp;Bebidas 2'!B10</f>
        <v>0</v>
      </c>
      <c r="D60" s="80">
        <f>'Alimentos&amp;Bebidas 2'!C10</f>
        <v>0</v>
      </c>
      <c r="E60" s="80">
        <f>'Alimentos&amp;Bebidas 2'!D10</f>
        <v>0</v>
      </c>
      <c r="F60" s="80">
        <f>'Alimentos&amp;Bebidas 2'!E10</f>
        <v>0</v>
      </c>
      <c r="G60" s="80">
        <f>'Alimentos&amp;Bebidas 2'!F10</f>
        <v>0</v>
      </c>
      <c r="H60" s="80">
        <f>'Alimentos&amp;Bebidas 2'!G10</f>
        <v>0</v>
      </c>
      <c r="I60" s="80">
        <f>'Alimentos&amp;Bebidas 2'!H10</f>
        <v>0</v>
      </c>
      <c r="J60" s="77">
        <f t="shared" si="12"/>
        <v>0</v>
      </c>
      <c r="K60" s="68" t="s">
        <v>25</v>
      </c>
      <c r="L60" s="66">
        <f t="shared" si="13"/>
        <v>0</v>
      </c>
      <c r="M60" s="66">
        <f t="shared" si="14"/>
        <v>0</v>
      </c>
      <c r="N60" s="66">
        <f t="shared" si="15"/>
        <v>0</v>
      </c>
      <c r="O60" s="66">
        <f t="shared" si="16"/>
        <v>0</v>
      </c>
      <c r="P60" s="66">
        <f t="shared" si="17"/>
        <v>0</v>
      </c>
      <c r="Q60" s="66">
        <f t="shared" si="18"/>
        <v>0</v>
      </c>
      <c r="R60" s="66">
        <f t="shared" si="19"/>
        <v>0</v>
      </c>
      <c r="S60" s="74">
        <f t="shared" si="20"/>
        <v>0</v>
      </c>
      <c r="T60" s="68" t="s">
        <v>25</v>
      </c>
      <c r="U60" s="72">
        <f>'Alimentos&amp;Bebidas 2'!K10</f>
        <v>0</v>
      </c>
      <c r="V60" s="72">
        <f>'Alimentos&amp;Bebidas 2'!L10</f>
        <v>0</v>
      </c>
      <c r="W60" s="72">
        <f>'Alimentos&amp;Bebidas 2'!M10</f>
        <v>0</v>
      </c>
      <c r="X60" s="72">
        <f>'Alimentos&amp;Bebidas 2'!N10</f>
        <v>0</v>
      </c>
      <c r="Y60" s="72">
        <f>'Alimentos&amp;Bebidas 2'!O10</f>
        <v>0</v>
      </c>
      <c r="Z60" s="72">
        <f>'Alimentos&amp;Bebidas 2'!P10</f>
        <v>0</v>
      </c>
      <c r="AA60" s="72">
        <f>'Alimentos&amp;Bebidas 2'!Q10</f>
        <v>0</v>
      </c>
      <c r="AB60" s="68" t="s">
        <v>25</v>
      </c>
      <c r="AC60" s="80">
        <f>'Alimentos&amp;Bebidas 2'!AB10</f>
        <v>0</v>
      </c>
      <c r="AD60" s="80">
        <f>'Alimentos&amp;Bebidas 2'!AC10</f>
        <v>0</v>
      </c>
      <c r="AE60" s="80">
        <f>'Alimentos&amp;Bebidas 2'!AD10</f>
        <v>0</v>
      </c>
      <c r="AF60" s="80">
        <f>'Alimentos&amp;Bebidas 2'!AE10</f>
        <v>0</v>
      </c>
      <c r="AG60" s="80">
        <f>'Alimentos&amp;Bebidas 2'!AF10</f>
        <v>0</v>
      </c>
      <c r="AH60" s="80">
        <f>'Alimentos&amp;Bebidas 2'!AG10</f>
        <v>0</v>
      </c>
      <c r="AI60" s="80">
        <f>'Alimentos&amp;Bebidas 2'!AH10</f>
        <v>0</v>
      </c>
      <c r="AJ60" s="68" t="s">
        <v>25</v>
      </c>
      <c r="AK60" s="66">
        <f t="shared" si="21"/>
        <v>0</v>
      </c>
      <c r="AL60" s="66">
        <f t="shared" si="21"/>
        <v>0</v>
      </c>
      <c r="AM60" s="66">
        <f t="shared" si="22"/>
        <v>0</v>
      </c>
      <c r="AN60" s="66">
        <f t="shared" si="22"/>
        <v>0</v>
      </c>
      <c r="AO60" s="66">
        <f t="shared" si="22"/>
        <v>0</v>
      </c>
      <c r="AP60" s="66">
        <f t="shared" si="22"/>
        <v>0</v>
      </c>
      <c r="AQ60" s="66">
        <f t="shared" si="22"/>
        <v>0</v>
      </c>
      <c r="AR60" s="74">
        <f t="shared" si="23"/>
        <v>0</v>
      </c>
      <c r="AS60" s="74">
        <f t="shared" si="24"/>
        <v>0</v>
      </c>
      <c r="AT60" s="68" t="s">
        <v>25</v>
      </c>
      <c r="AU60" s="66">
        <f t="shared" si="25"/>
        <v>0</v>
      </c>
      <c r="AV60" s="66">
        <f t="shared" si="25"/>
        <v>0</v>
      </c>
      <c r="AW60" s="66">
        <f t="shared" si="25"/>
        <v>0</v>
      </c>
      <c r="AX60" s="66">
        <f t="shared" si="25"/>
        <v>0</v>
      </c>
      <c r="AY60" s="66">
        <f t="shared" si="25"/>
        <v>0</v>
      </c>
      <c r="AZ60" s="66">
        <f t="shared" si="25"/>
        <v>0</v>
      </c>
      <c r="BA60" s="66">
        <f t="shared" si="25"/>
        <v>0</v>
      </c>
      <c r="BB60" s="74">
        <f t="shared" si="26"/>
        <v>0</v>
      </c>
    </row>
    <row r="61" spans="1:54" x14ac:dyDescent="0.25">
      <c r="A61" s="61" t="s">
        <v>26</v>
      </c>
      <c r="B61" s="136">
        <f t="shared" si="11"/>
        <v>0</v>
      </c>
      <c r="C61" s="80">
        <f>'Alimentos&amp;Bebidas 2'!B11</f>
        <v>0</v>
      </c>
      <c r="D61" s="80">
        <f>'Alimentos&amp;Bebidas 2'!C11</f>
        <v>0</v>
      </c>
      <c r="E61" s="80">
        <f>'Alimentos&amp;Bebidas 2'!D11</f>
        <v>0</v>
      </c>
      <c r="F61" s="80">
        <f>'Alimentos&amp;Bebidas 2'!E11</f>
        <v>0</v>
      </c>
      <c r="G61" s="80">
        <f>'Alimentos&amp;Bebidas 2'!F11</f>
        <v>0</v>
      </c>
      <c r="H61" s="80">
        <f>'Alimentos&amp;Bebidas 2'!G11</f>
        <v>0</v>
      </c>
      <c r="I61" s="80">
        <f>'Alimentos&amp;Bebidas 2'!H11</f>
        <v>0</v>
      </c>
      <c r="J61" s="77">
        <f t="shared" si="12"/>
        <v>0</v>
      </c>
      <c r="K61" s="61" t="s">
        <v>26</v>
      </c>
      <c r="L61" s="66">
        <f t="shared" si="13"/>
        <v>0</v>
      </c>
      <c r="M61" s="66">
        <f t="shared" si="14"/>
        <v>0</v>
      </c>
      <c r="N61" s="66">
        <f t="shared" si="15"/>
        <v>0</v>
      </c>
      <c r="O61" s="66">
        <f t="shared" si="16"/>
        <v>0</v>
      </c>
      <c r="P61" s="66">
        <f t="shared" si="17"/>
        <v>0</v>
      </c>
      <c r="Q61" s="66">
        <f t="shared" si="18"/>
        <v>0</v>
      </c>
      <c r="R61" s="66">
        <f t="shared" si="19"/>
        <v>0</v>
      </c>
      <c r="S61" s="74">
        <f t="shared" si="20"/>
        <v>0</v>
      </c>
      <c r="T61" s="61" t="s">
        <v>26</v>
      </c>
      <c r="U61" s="72">
        <f>'Alimentos&amp;Bebidas 2'!K11</f>
        <v>0</v>
      </c>
      <c r="V61" s="72">
        <f>'Alimentos&amp;Bebidas 2'!L11</f>
        <v>0</v>
      </c>
      <c r="W61" s="72">
        <f>'Alimentos&amp;Bebidas 2'!M11</f>
        <v>0</v>
      </c>
      <c r="X61" s="72">
        <f>'Alimentos&amp;Bebidas 2'!N11</f>
        <v>0</v>
      </c>
      <c r="Y61" s="72">
        <f>'Alimentos&amp;Bebidas 2'!O11</f>
        <v>0</v>
      </c>
      <c r="Z61" s="72">
        <f>'Alimentos&amp;Bebidas 2'!P11</f>
        <v>0</v>
      </c>
      <c r="AA61" s="72">
        <f>'Alimentos&amp;Bebidas 2'!Q11</f>
        <v>0</v>
      </c>
      <c r="AB61" s="61" t="s">
        <v>26</v>
      </c>
      <c r="AC61" s="80">
        <f>'Alimentos&amp;Bebidas 2'!AB11</f>
        <v>0</v>
      </c>
      <c r="AD61" s="80">
        <f>'Alimentos&amp;Bebidas 2'!AC11</f>
        <v>0</v>
      </c>
      <c r="AE61" s="80">
        <f>'Alimentos&amp;Bebidas 2'!AD11</f>
        <v>0</v>
      </c>
      <c r="AF61" s="80">
        <f>'Alimentos&amp;Bebidas 2'!AE11</f>
        <v>0</v>
      </c>
      <c r="AG61" s="80">
        <f>'Alimentos&amp;Bebidas 2'!AF11</f>
        <v>0</v>
      </c>
      <c r="AH61" s="80">
        <f>'Alimentos&amp;Bebidas 2'!AG11</f>
        <v>0</v>
      </c>
      <c r="AI61" s="80">
        <f>'Alimentos&amp;Bebidas 2'!AH11</f>
        <v>0</v>
      </c>
      <c r="AJ61" s="61" t="s">
        <v>26</v>
      </c>
      <c r="AK61" s="66">
        <f t="shared" si="21"/>
        <v>0</v>
      </c>
      <c r="AL61" s="66">
        <f t="shared" si="21"/>
        <v>0</v>
      </c>
      <c r="AM61" s="66">
        <f t="shared" si="22"/>
        <v>0</v>
      </c>
      <c r="AN61" s="66">
        <f t="shared" si="22"/>
        <v>0</v>
      </c>
      <c r="AO61" s="66">
        <f t="shared" si="22"/>
        <v>0</v>
      </c>
      <c r="AP61" s="66">
        <f t="shared" si="22"/>
        <v>0</v>
      </c>
      <c r="AQ61" s="66">
        <f t="shared" si="22"/>
        <v>0</v>
      </c>
      <c r="AR61" s="74">
        <f t="shared" si="23"/>
        <v>0</v>
      </c>
      <c r="AS61" s="74">
        <f t="shared" si="24"/>
        <v>0</v>
      </c>
      <c r="AT61" s="61" t="s">
        <v>26</v>
      </c>
      <c r="AU61" s="66">
        <f t="shared" si="25"/>
        <v>0</v>
      </c>
      <c r="AV61" s="66">
        <f t="shared" si="25"/>
        <v>0</v>
      </c>
      <c r="AW61" s="66">
        <f t="shared" si="25"/>
        <v>0</v>
      </c>
      <c r="AX61" s="66">
        <f t="shared" si="25"/>
        <v>0</v>
      </c>
      <c r="AY61" s="66">
        <f t="shared" si="25"/>
        <v>0</v>
      </c>
      <c r="AZ61" s="66">
        <f t="shared" si="25"/>
        <v>0</v>
      </c>
      <c r="BA61" s="66">
        <f t="shared" si="25"/>
        <v>0</v>
      </c>
      <c r="BB61" s="74">
        <f t="shared" si="26"/>
        <v>0</v>
      </c>
    </row>
    <row r="62" spans="1:54" x14ac:dyDescent="0.25">
      <c r="A62" s="61" t="s">
        <v>27</v>
      </c>
      <c r="B62" s="136">
        <f t="shared" si="11"/>
        <v>0</v>
      </c>
      <c r="C62" s="80">
        <f>'Alimentos&amp;Bebidas 2'!B12</f>
        <v>0</v>
      </c>
      <c r="D62" s="80">
        <f>'Alimentos&amp;Bebidas 2'!C12</f>
        <v>0</v>
      </c>
      <c r="E62" s="80">
        <f>'Alimentos&amp;Bebidas 2'!D12</f>
        <v>0</v>
      </c>
      <c r="F62" s="80">
        <f>'Alimentos&amp;Bebidas 2'!E12</f>
        <v>0</v>
      </c>
      <c r="G62" s="80">
        <f>'Alimentos&amp;Bebidas 2'!F12</f>
        <v>0</v>
      </c>
      <c r="H62" s="80">
        <f>'Alimentos&amp;Bebidas 2'!G12</f>
        <v>0</v>
      </c>
      <c r="I62" s="80">
        <f>'Alimentos&amp;Bebidas 2'!H12</f>
        <v>0</v>
      </c>
      <c r="J62" s="77">
        <f t="shared" si="12"/>
        <v>0</v>
      </c>
      <c r="K62" s="61" t="s">
        <v>27</v>
      </c>
      <c r="L62" s="66">
        <f t="shared" si="13"/>
        <v>0</v>
      </c>
      <c r="M62" s="66">
        <f t="shared" si="14"/>
        <v>0</v>
      </c>
      <c r="N62" s="66">
        <f t="shared" si="15"/>
        <v>0</v>
      </c>
      <c r="O62" s="66">
        <f t="shared" si="16"/>
        <v>0</v>
      </c>
      <c r="P62" s="66">
        <f t="shared" si="17"/>
        <v>0</v>
      </c>
      <c r="Q62" s="66">
        <f t="shared" si="18"/>
        <v>0</v>
      </c>
      <c r="R62" s="66">
        <f t="shared" si="19"/>
        <v>0</v>
      </c>
      <c r="S62" s="74">
        <f t="shared" si="20"/>
        <v>0</v>
      </c>
      <c r="T62" s="61" t="s">
        <v>27</v>
      </c>
      <c r="U62" s="72">
        <f>'Alimentos&amp;Bebidas 2'!K12</f>
        <v>0</v>
      </c>
      <c r="V62" s="72">
        <f>'Alimentos&amp;Bebidas 2'!L12</f>
        <v>0</v>
      </c>
      <c r="W62" s="72">
        <f>'Alimentos&amp;Bebidas 2'!M12</f>
        <v>0</v>
      </c>
      <c r="X62" s="72">
        <f>'Alimentos&amp;Bebidas 2'!N12</f>
        <v>0</v>
      </c>
      <c r="Y62" s="72">
        <f>'Alimentos&amp;Bebidas 2'!O12</f>
        <v>0</v>
      </c>
      <c r="Z62" s="72">
        <f>'Alimentos&amp;Bebidas 2'!P12</f>
        <v>0</v>
      </c>
      <c r="AA62" s="72">
        <f>'Alimentos&amp;Bebidas 2'!Q12</f>
        <v>0</v>
      </c>
      <c r="AB62" s="61" t="s">
        <v>27</v>
      </c>
      <c r="AC62" s="80">
        <f>'Alimentos&amp;Bebidas 2'!AB12</f>
        <v>0</v>
      </c>
      <c r="AD62" s="80">
        <f>'Alimentos&amp;Bebidas 2'!AC12</f>
        <v>0</v>
      </c>
      <c r="AE62" s="80">
        <f>'Alimentos&amp;Bebidas 2'!AD12</f>
        <v>0</v>
      </c>
      <c r="AF62" s="80">
        <f>'Alimentos&amp;Bebidas 2'!AE12</f>
        <v>0</v>
      </c>
      <c r="AG62" s="80">
        <f>'Alimentos&amp;Bebidas 2'!AF12</f>
        <v>0</v>
      </c>
      <c r="AH62" s="80">
        <f>'Alimentos&amp;Bebidas 2'!AG12</f>
        <v>0</v>
      </c>
      <c r="AI62" s="80">
        <f>'Alimentos&amp;Bebidas 2'!AH12</f>
        <v>0</v>
      </c>
      <c r="AJ62" s="61" t="s">
        <v>27</v>
      </c>
      <c r="AK62" s="66">
        <f t="shared" si="21"/>
        <v>0</v>
      </c>
      <c r="AL62" s="66">
        <f t="shared" si="21"/>
        <v>0</v>
      </c>
      <c r="AM62" s="66">
        <f t="shared" si="22"/>
        <v>0</v>
      </c>
      <c r="AN62" s="66">
        <f t="shared" si="22"/>
        <v>0</v>
      </c>
      <c r="AO62" s="66">
        <f t="shared" si="22"/>
        <v>0</v>
      </c>
      <c r="AP62" s="66">
        <f t="shared" si="22"/>
        <v>0</v>
      </c>
      <c r="AQ62" s="66">
        <f t="shared" si="22"/>
        <v>0</v>
      </c>
      <c r="AR62" s="74">
        <f t="shared" si="23"/>
        <v>0</v>
      </c>
      <c r="AS62" s="74">
        <f t="shared" si="24"/>
        <v>0</v>
      </c>
      <c r="AT62" s="61" t="s">
        <v>27</v>
      </c>
      <c r="AU62" s="66">
        <f t="shared" si="25"/>
        <v>0</v>
      </c>
      <c r="AV62" s="66">
        <f t="shared" si="25"/>
        <v>0</v>
      </c>
      <c r="AW62" s="66">
        <f t="shared" si="25"/>
        <v>0</v>
      </c>
      <c r="AX62" s="66">
        <f t="shared" si="25"/>
        <v>0</v>
      </c>
      <c r="AY62" s="66">
        <f t="shared" si="25"/>
        <v>0</v>
      </c>
      <c r="AZ62" s="66">
        <f t="shared" si="25"/>
        <v>0</v>
      </c>
      <c r="BA62" s="66">
        <f t="shared" si="25"/>
        <v>0</v>
      </c>
      <c r="BB62" s="74">
        <f t="shared" si="26"/>
        <v>0</v>
      </c>
    </row>
    <row r="63" spans="1:54" x14ac:dyDescent="0.25">
      <c r="A63" s="61" t="s">
        <v>28</v>
      </c>
      <c r="B63" s="136">
        <f t="shared" si="11"/>
        <v>0</v>
      </c>
      <c r="C63" s="80">
        <f>'Alimentos&amp;Bebidas 2'!B13</f>
        <v>0</v>
      </c>
      <c r="D63" s="80">
        <f>'Alimentos&amp;Bebidas 2'!C13</f>
        <v>0</v>
      </c>
      <c r="E63" s="80">
        <f>'Alimentos&amp;Bebidas 2'!D13</f>
        <v>0</v>
      </c>
      <c r="F63" s="80">
        <f>'Alimentos&amp;Bebidas 2'!E13</f>
        <v>0</v>
      </c>
      <c r="G63" s="80">
        <f>'Alimentos&amp;Bebidas 2'!F13</f>
        <v>0</v>
      </c>
      <c r="H63" s="80">
        <f>'Alimentos&amp;Bebidas 2'!G13</f>
        <v>0</v>
      </c>
      <c r="I63" s="80">
        <f>'Alimentos&amp;Bebidas 2'!H13</f>
        <v>0</v>
      </c>
      <c r="J63" s="77">
        <f t="shared" si="12"/>
        <v>0</v>
      </c>
      <c r="K63" s="61" t="s">
        <v>28</v>
      </c>
      <c r="L63" s="66">
        <f t="shared" si="13"/>
        <v>0</v>
      </c>
      <c r="M63" s="66">
        <f t="shared" si="14"/>
        <v>0</v>
      </c>
      <c r="N63" s="66">
        <f t="shared" si="15"/>
        <v>0</v>
      </c>
      <c r="O63" s="66">
        <f t="shared" si="16"/>
        <v>0</v>
      </c>
      <c r="P63" s="66">
        <f t="shared" si="17"/>
        <v>0</v>
      </c>
      <c r="Q63" s="66">
        <f t="shared" si="18"/>
        <v>0</v>
      </c>
      <c r="R63" s="66">
        <f t="shared" si="19"/>
        <v>0</v>
      </c>
      <c r="S63" s="74">
        <f t="shared" si="20"/>
        <v>0</v>
      </c>
      <c r="T63" s="61" t="s">
        <v>28</v>
      </c>
      <c r="U63" s="72">
        <f>'Alimentos&amp;Bebidas 2'!K13</f>
        <v>0</v>
      </c>
      <c r="V63" s="72">
        <f>'Alimentos&amp;Bebidas 2'!L13</f>
        <v>0</v>
      </c>
      <c r="W63" s="72">
        <f>'Alimentos&amp;Bebidas 2'!M13</f>
        <v>0</v>
      </c>
      <c r="X63" s="72">
        <f>'Alimentos&amp;Bebidas 2'!N13</f>
        <v>0</v>
      </c>
      <c r="Y63" s="72">
        <f>'Alimentos&amp;Bebidas 2'!O13</f>
        <v>0</v>
      </c>
      <c r="Z63" s="72">
        <f>'Alimentos&amp;Bebidas 2'!P13</f>
        <v>0</v>
      </c>
      <c r="AA63" s="72">
        <f>'Alimentos&amp;Bebidas 2'!Q13</f>
        <v>0</v>
      </c>
      <c r="AB63" s="61" t="s">
        <v>28</v>
      </c>
      <c r="AC63" s="80">
        <f>'Alimentos&amp;Bebidas 2'!AB13</f>
        <v>0</v>
      </c>
      <c r="AD63" s="80">
        <f>'Alimentos&amp;Bebidas 2'!AC13</f>
        <v>0</v>
      </c>
      <c r="AE63" s="80">
        <f>'Alimentos&amp;Bebidas 2'!AD13</f>
        <v>0</v>
      </c>
      <c r="AF63" s="80">
        <f>'Alimentos&amp;Bebidas 2'!AE13</f>
        <v>0</v>
      </c>
      <c r="AG63" s="80">
        <f>'Alimentos&amp;Bebidas 2'!AF13</f>
        <v>0</v>
      </c>
      <c r="AH63" s="80">
        <f>'Alimentos&amp;Bebidas 2'!AG13</f>
        <v>0</v>
      </c>
      <c r="AI63" s="80">
        <f>'Alimentos&amp;Bebidas 2'!AH13</f>
        <v>0</v>
      </c>
      <c r="AJ63" s="61" t="s">
        <v>28</v>
      </c>
      <c r="AK63" s="66">
        <f t="shared" si="21"/>
        <v>0</v>
      </c>
      <c r="AL63" s="66">
        <f t="shared" si="21"/>
        <v>0</v>
      </c>
      <c r="AM63" s="66">
        <f t="shared" si="22"/>
        <v>0</v>
      </c>
      <c r="AN63" s="66">
        <f t="shared" si="22"/>
        <v>0</v>
      </c>
      <c r="AO63" s="66">
        <f t="shared" si="22"/>
        <v>0</v>
      </c>
      <c r="AP63" s="66">
        <f t="shared" si="22"/>
        <v>0</v>
      </c>
      <c r="AQ63" s="66">
        <f t="shared" si="22"/>
        <v>0</v>
      </c>
      <c r="AR63" s="74">
        <f t="shared" si="23"/>
        <v>0</v>
      </c>
      <c r="AS63" s="74">
        <f t="shared" si="24"/>
        <v>0</v>
      </c>
      <c r="AT63" s="61" t="s">
        <v>28</v>
      </c>
      <c r="AU63" s="66">
        <f t="shared" si="25"/>
        <v>0</v>
      </c>
      <c r="AV63" s="66">
        <f t="shared" si="25"/>
        <v>0</v>
      </c>
      <c r="AW63" s="66">
        <f t="shared" si="25"/>
        <v>0</v>
      </c>
      <c r="AX63" s="66">
        <f t="shared" si="25"/>
        <v>0</v>
      </c>
      <c r="AY63" s="66">
        <f t="shared" si="25"/>
        <v>0</v>
      </c>
      <c r="AZ63" s="66">
        <f t="shared" si="25"/>
        <v>0</v>
      </c>
      <c r="BA63" s="66">
        <f t="shared" si="25"/>
        <v>0</v>
      </c>
      <c r="BB63" s="74">
        <f t="shared" si="26"/>
        <v>0</v>
      </c>
    </row>
    <row r="64" spans="1:54" x14ac:dyDescent="0.25">
      <c r="A64" s="61" t="s">
        <v>29</v>
      </c>
      <c r="B64" s="136">
        <f t="shared" si="11"/>
        <v>0</v>
      </c>
      <c r="C64" s="80">
        <f>'Alimentos&amp;Bebidas 2'!B14</f>
        <v>0</v>
      </c>
      <c r="D64" s="80">
        <f>'Alimentos&amp;Bebidas 2'!C14</f>
        <v>0</v>
      </c>
      <c r="E64" s="80">
        <f>'Alimentos&amp;Bebidas 2'!D14</f>
        <v>0</v>
      </c>
      <c r="F64" s="80">
        <f>'Alimentos&amp;Bebidas 2'!E14</f>
        <v>0</v>
      </c>
      <c r="G64" s="80">
        <f>'Alimentos&amp;Bebidas 2'!F14</f>
        <v>0</v>
      </c>
      <c r="H64" s="80">
        <f>'Alimentos&amp;Bebidas 2'!G14</f>
        <v>0</v>
      </c>
      <c r="I64" s="80">
        <f>'Alimentos&amp;Bebidas 2'!H14</f>
        <v>0</v>
      </c>
      <c r="J64" s="77">
        <f t="shared" si="12"/>
        <v>0</v>
      </c>
      <c r="K64" s="61" t="s">
        <v>29</v>
      </c>
      <c r="L64" s="66">
        <f t="shared" si="13"/>
        <v>0</v>
      </c>
      <c r="M64" s="66">
        <f t="shared" si="14"/>
        <v>0</v>
      </c>
      <c r="N64" s="66">
        <f t="shared" si="15"/>
        <v>0</v>
      </c>
      <c r="O64" s="66">
        <f t="shared" si="16"/>
        <v>0</v>
      </c>
      <c r="P64" s="66">
        <f t="shared" si="17"/>
        <v>0</v>
      </c>
      <c r="Q64" s="66">
        <f t="shared" si="18"/>
        <v>0</v>
      </c>
      <c r="R64" s="66">
        <f t="shared" si="19"/>
        <v>0</v>
      </c>
      <c r="S64" s="74">
        <f t="shared" si="20"/>
        <v>0</v>
      </c>
      <c r="T64" s="61" t="s">
        <v>29</v>
      </c>
      <c r="U64" s="72">
        <f>'Alimentos&amp;Bebidas 2'!K14</f>
        <v>0</v>
      </c>
      <c r="V64" s="72">
        <f>'Alimentos&amp;Bebidas 2'!L14</f>
        <v>0</v>
      </c>
      <c r="W64" s="72">
        <f>'Alimentos&amp;Bebidas 2'!M14</f>
        <v>0</v>
      </c>
      <c r="X64" s="72">
        <f>'Alimentos&amp;Bebidas 2'!N14</f>
        <v>0</v>
      </c>
      <c r="Y64" s="72">
        <f>'Alimentos&amp;Bebidas 2'!O14</f>
        <v>0</v>
      </c>
      <c r="Z64" s="72">
        <f>'Alimentos&amp;Bebidas 2'!P14</f>
        <v>0</v>
      </c>
      <c r="AA64" s="72">
        <f>'Alimentos&amp;Bebidas 2'!Q14</f>
        <v>0</v>
      </c>
      <c r="AB64" s="61" t="s">
        <v>29</v>
      </c>
      <c r="AC64" s="80">
        <f>'Alimentos&amp;Bebidas 2'!AB14</f>
        <v>0</v>
      </c>
      <c r="AD64" s="80">
        <f>'Alimentos&amp;Bebidas 2'!AC14</f>
        <v>0</v>
      </c>
      <c r="AE64" s="80">
        <f>'Alimentos&amp;Bebidas 2'!AD14</f>
        <v>0</v>
      </c>
      <c r="AF64" s="80">
        <f>'Alimentos&amp;Bebidas 2'!AE14</f>
        <v>0</v>
      </c>
      <c r="AG64" s="80">
        <f>'Alimentos&amp;Bebidas 2'!AF14</f>
        <v>0</v>
      </c>
      <c r="AH64" s="80">
        <f>'Alimentos&amp;Bebidas 2'!AG14</f>
        <v>0</v>
      </c>
      <c r="AI64" s="80">
        <f>'Alimentos&amp;Bebidas 2'!AH14</f>
        <v>0</v>
      </c>
      <c r="AJ64" s="61" t="s">
        <v>29</v>
      </c>
      <c r="AK64" s="66">
        <f t="shared" si="21"/>
        <v>0</v>
      </c>
      <c r="AL64" s="66">
        <f t="shared" si="21"/>
        <v>0</v>
      </c>
      <c r="AM64" s="66">
        <f t="shared" si="22"/>
        <v>0</v>
      </c>
      <c r="AN64" s="66">
        <f t="shared" si="22"/>
        <v>0</v>
      </c>
      <c r="AO64" s="66">
        <f t="shared" si="22"/>
        <v>0</v>
      </c>
      <c r="AP64" s="66">
        <f t="shared" si="22"/>
        <v>0</v>
      </c>
      <c r="AQ64" s="66">
        <f t="shared" si="22"/>
        <v>0</v>
      </c>
      <c r="AR64" s="74">
        <f t="shared" si="23"/>
        <v>0</v>
      </c>
      <c r="AS64" s="74">
        <f t="shared" si="24"/>
        <v>0</v>
      </c>
      <c r="AT64" s="61" t="s">
        <v>29</v>
      </c>
      <c r="AU64" s="66">
        <f t="shared" si="25"/>
        <v>0</v>
      </c>
      <c r="AV64" s="66">
        <f t="shared" si="25"/>
        <v>0</v>
      </c>
      <c r="AW64" s="66">
        <f t="shared" si="25"/>
        <v>0</v>
      </c>
      <c r="AX64" s="66">
        <f t="shared" si="25"/>
        <v>0</v>
      </c>
      <c r="AY64" s="66">
        <f t="shared" si="25"/>
        <v>0</v>
      </c>
      <c r="AZ64" s="66">
        <f t="shared" si="25"/>
        <v>0</v>
      </c>
      <c r="BA64" s="66">
        <f t="shared" si="25"/>
        <v>0</v>
      </c>
      <c r="BB64" s="74">
        <f t="shared" si="26"/>
        <v>0</v>
      </c>
    </row>
    <row r="65" spans="1:54" x14ac:dyDescent="0.25">
      <c r="A65" s="61" t="s">
        <v>30</v>
      </c>
      <c r="B65" s="136">
        <f t="shared" si="11"/>
        <v>0</v>
      </c>
      <c r="C65" s="80">
        <f>'Alimentos&amp;Bebidas 2'!B15</f>
        <v>0</v>
      </c>
      <c r="D65" s="80">
        <f>'Alimentos&amp;Bebidas 2'!C15</f>
        <v>0</v>
      </c>
      <c r="E65" s="80">
        <f>'Alimentos&amp;Bebidas 2'!D15</f>
        <v>0</v>
      </c>
      <c r="F65" s="80">
        <f>'Alimentos&amp;Bebidas 2'!E15</f>
        <v>0</v>
      </c>
      <c r="G65" s="80">
        <f>'Alimentos&amp;Bebidas 2'!F15</f>
        <v>0</v>
      </c>
      <c r="H65" s="80">
        <f>'Alimentos&amp;Bebidas 2'!G15</f>
        <v>0</v>
      </c>
      <c r="I65" s="80">
        <f>'Alimentos&amp;Bebidas 2'!H15</f>
        <v>0</v>
      </c>
      <c r="J65" s="77">
        <f t="shared" si="12"/>
        <v>0</v>
      </c>
      <c r="K65" s="61" t="s">
        <v>30</v>
      </c>
      <c r="L65" s="66">
        <f t="shared" si="13"/>
        <v>0</v>
      </c>
      <c r="M65" s="66">
        <f t="shared" si="14"/>
        <v>0</v>
      </c>
      <c r="N65" s="66">
        <f t="shared" si="15"/>
        <v>0</v>
      </c>
      <c r="O65" s="66">
        <f t="shared" si="16"/>
        <v>0</v>
      </c>
      <c r="P65" s="66">
        <f t="shared" si="17"/>
        <v>0</v>
      </c>
      <c r="Q65" s="66">
        <f t="shared" si="18"/>
        <v>0</v>
      </c>
      <c r="R65" s="66">
        <f t="shared" si="19"/>
        <v>0</v>
      </c>
      <c r="S65" s="74">
        <f t="shared" si="20"/>
        <v>0</v>
      </c>
      <c r="T65" s="61" t="s">
        <v>30</v>
      </c>
      <c r="U65" s="72">
        <f>'Alimentos&amp;Bebidas 2'!K15</f>
        <v>0</v>
      </c>
      <c r="V65" s="72">
        <f>'Alimentos&amp;Bebidas 2'!L15</f>
        <v>0</v>
      </c>
      <c r="W65" s="72">
        <f>'Alimentos&amp;Bebidas 2'!M15</f>
        <v>0</v>
      </c>
      <c r="X65" s="72">
        <f>'Alimentos&amp;Bebidas 2'!N15</f>
        <v>0</v>
      </c>
      <c r="Y65" s="72">
        <f>'Alimentos&amp;Bebidas 2'!O15</f>
        <v>0</v>
      </c>
      <c r="Z65" s="72">
        <f>'Alimentos&amp;Bebidas 2'!P15</f>
        <v>0</v>
      </c>
      <c r="AA65" s="72">
        <f>'Alimentos&amp;Bebidas 2'!Q15</f>
        <v>0</v>
      </c>
      <c r="AB65" s="61" t="s">
        <v>30</v>
      </c>
      <c r="AC65" s="80">
        <f>'Alimentos&amp;Bebidas 2'!AB15</f>
        <v>0</v>
      </c>
      <c r="AD65" s="80">
        <f>'Alimentos&amp;Bebidas 2'!AC15</f>
        <v>0</v>
      </c>
      <c r="AE65" s="80">
        <f>'Alimentos&amp;Bebidas 2'!AD15</f>
        <v>0</v>
      </c>
      <c r="AF65" s="80">
        <f>'Alimentos&amp;Bebidas 2'!AE15</f>
        <v>0</v>
      </c>
      <c r="AG65" s="80">
        <f>'Alimentos&amp;Bebidas 2'!AF15</f>
        <v>0</v>
      </c>
      <c r="AH65" s="80">
        <f>'Alimentos&amp;Bebidas 2'!AG15</f>
        <v>0</v>
      </c>
      <c r="AI65" s="80">
        <f>'Alimentos&amp;Bebidas 2'!AH15</f>
        <v>0</v>
      </c>
      <c r="AJ65" s="61" t="s">
        <v>30</v>
      </c>
      <c r="AK65" s="66">
        <f t="shared" si="21"/>
        <v>0</v>
      </c>
      <c r="AL65" s="66">
        <f t="shared" si="21"/>
        <v>0</v>
      </c>
      <c r="AM65" s="66">
        <f t="shared" si="22"/>
        <v>0</v>
      </c>
      <c r="AN65" s="66">
        <f t="shared" si="22"/>
        <v>0</v>
      </c>
      <c r="AO65" s="66">
        <f t="shared" si="22"/>
        <v>0</v>
      </c>
      <c r="AP65" s="66">
        <f t="shared" si="22"/>
        <v>0</v>
      </c>
      <c r="AQ65" s="66">
        <f t="shared" si="22"/>
        <v>0</v>
      </c>
      <c r="AR65" s="74">
        <f t="shared" si="23"/>
        <v>0</v>
      </c>
      <c r="AS65" s="74">
        <f t="shared" si="24"/>
        <v>0</v>
      </c>
      <c r="AT65" s="61" t="s">
        <v>30</v>
      </c>
      <c r="AU65" s="66">
        <f t="shared" si="25"/>
        <v>0</v>
      </c>
      <c r="AV65" s="66">
        <f t="shared" si="25"/>
        <v>0</v>
      </c>
      <c r="AW65" s="66">
        <f t="shared" si="25"/>
        <v>0</v>
      </c>
      <c r="AX65" s="66">
        <f t="shared" si="25"/>
        <v>0</v>
      </c>
      <c r="AY65" s="66">
        <f t="shared" si="25"/>
        <v>0</v>
      </c>
      <c r="AZ65" s="66">
        <f t="shared" si="25"/>
        <v>0</v>
      </c>
      <c r="BA65" s="66">
        <f t="shared" si="25"/>
        <v>0</v>
      </c>
      <c r="BB65" s="74">
        <f t="shared" si="26"/>
        <v>0</v>
      </c>
    </row>
    <row r="66" spans="1:54" x14ac:dyDescent="0.25">
      <c r="A66" s="61" t="s">
        <v>31</v>
      </c>
      <c r="B66" s="136">
        <f t="shared" si="11"/>
        <v>0</v>
      </c>
      <c r="C66" s="80">
        <f>'Alimentos&amp;Bebidas 2'!B16</f>
        <v>0</v>
      </c>
      <c r="D66" s="80">
        <f>'Alimentos&amp;Bebidas 2'!C16</f>
        <v>0</v>
      </c>
      <c r="E66" s="80">
        <f>'Alimentos&amp;Bebidas 2'!D16</f>
        <v>0</v>
      </c>
      <c r="F66" s="80">
        <f>'Alimentos&amp;Bebidas 2'!E16</f>
        <v>0</v>
      </c>
      <c r="G66" s="80">
        <f>'Alimentos&amp;Bebidas 2'!F16</f>
        <v>0</v>
      </c>
      <c r="H66" s="80">
        <f>'Alimentos&amp;Bebidas 2'!G16</f>
        <v>0</v>
      </c>
      <c r="I66" s="80">
        <f>'Alimentos&amp;Bebidas 2'!H16</f>
        <v>0</v>
      </c>
      <c r="J66" s="77">
        <f t="shared" si="12"/>
        <v>0</v>
      </c>
      <c r="K66" s="61" t="s">
        <v>31</v>
      </c>
      <c r="L66" s="66">
        <f t="shared" si="13"/>
        <v>0</v>
      </c>
      <c r="M66" s="66">
        <f t="shared" si="14"/>
        <v>0</v>
      </c>
      <c r="N66" s="66">
        <f t="shared" si="15"/>
        <v>0</v>
      </c>
      <c r="O66" s="66">
        <f t="shared" si="16"/>
        <v>0</v>
      </c>
      <c r="P66" s="66">
        <f t="shared" si="17"/>
        <v>0</v>
      </c>
      <c r="Q66" s="66">
        <f t="shared" si="18"/>
        <v>0</v>
      </c>
      <c r="R66" s="66">
        <f t="shared" si="19"/>
        <v>0</v>
      </c>
      <c r="S66" s="74">
        <f t="shared" si="20"/>
        <v>0</v>
      </c>
      <c r="T66" s="61" t="s">
        <v>31</v>
      </c>
      <c r="U66" s="72">
        <f>'Alimentos&amp;Bebidas 2'!K16</f>
        <v>0</v>
      </c>
      <c r="V66" s="72">
        <f>'Alimentos&amp;Bebidas 2'!L16</f>
        <v>0</v>
      </c>
      <c r="W66" s="72">
        <f>'Alimentos&amp;Bebidas 2'!M16</f>
        <v>0</v>
      </c>
      <c r="X66" s="72">
        <f>'Alimentos&amp;Bebidas 2'!N16</f>
        <v>0</v>
      </c>
      <c r="Y66" s="72">
        <f>'Alimentos&amp;Bebidas 2'!O16</f>
        <v>0</v>
      </c>
      <c r="Z66" s="72">
        <f>'Alimentos&amp;Bebidas 2'!P16</f>
        <v>0</v>
      </c>
      <c r="AA66" s="72">
        <f>'Alimentos&amp;Bebidas 2'!Q16</f>
        <v>0</v>
      </c>
      <c r="AB66" s="61" t="s">
        <v>31</v>
      </c>
      <c r="AC66" s="80">
        <f>'Alimentos&amp;Bebidas 2'!AB16</f>
        <v>0</v>
      </c>
      <c r="AD66" s="80">
        <f>'Alimentos&amp;Bebidas 2'!AC16</f>
        <v>0</v>
      </c>
      <c r="AE66" s="80">
        <f>'Alimentos&amp;Bebidas 2'!AD16</f>
        <v>0</v>
      </c>
      <c r="AF66" s="80">
        <f>'Alimentos&amp;Bebidas 2'!AE16</f>
        <v>0</v>
      </c>
      <c r="AG66" s="80">
        <f>'Alimentos&amp;Bebidas 2'!AF16</f>
        <v>0</v>
      </c>
      <c r="AH66" s="80">
        <f>'Alimentos&amp;Bebidas 2'!AG16</f>
        <v>0</v>
      </c>
      <c r="AI66" s="80">
        <f>'Alimentos&amp;Bebidas 2'!AH16</f>
        <v>0</v>
      </c>
      <c r="AJ66" s="61" t="s">
        <v>31</v>
      </c>
      <c r="AK66" s="66">
        <f t="shared" si="21"/>
        <v>0</v>
      </c>
      <c r="AL66" s="66">
        <f t="shared" si="21"/>
        <v>0</v>
      </c>
      <c r="AM66" s="66">
        <f t="shared" si="22"/>
        <v>0</v>
      </c>
      <c r="AN66" s="66">
        <f t="shared" si="22"/>
        <v>0</v>
      </c>
      <c r="AO66" s="66">
        <f t="shared" si="22"/>
        <v>0</v>
      </c>
      <c r="AP66" s="66">
        <f t="shared" si="22"/>
        <v>0</v>
      </c>
      <c r="AQ66" s="66">
        <f t="shared" si="22"/>
        <v>0</v>
      </c>
      <c r="AR66" s="74">
        <f t="shared" si="23"/>
        <v>0</v>
      </c>
      <c r="AS66" s="74">
        <f t="shared" si="24"/>
        <v>0</v>
      </c>
      <c r="AT66" s="61" t="s">
        <v>31</v>
      </c>
      <c r="AU66" s="66">
        <f t="shared" si="25"/>
        <v>0</v>
      </c>
      <c r="AV66" s="66">
        <f t="shared" si="25"/>
        <v>0</v>
      </c>
      <c r="AW66" s="66">
        <f t="shared" si="25"/>
        <v>0</v>
      </c>
      <c r="AX66" s="66">
        <f t="shared" si="25"/>
        <v>0</v>
      </c>
      <c r="AY66" s="66">
        <f t="shared" si="25"/>
        <v>0</v>
      </c>
      <c r="AZ66" s="66">
        <f t="shared" si="25"/>
        <v>0</v>
      </c>
      <c r="BA66" s="66">
        <f t="shared" si="25"/>
        <v>0</v>
      </c>
      <c r="BB66" s="74">
        <f t="shared" si="26"/>
        <v>0</v>
      </c>
    </row>
    <row r="67" spans="1:54" x14ac:dyDescent="0.25">
      <c r="A67" s="61" t="s">
        <v>32</v>
      </c>
      <c r="B67" s="136">
        <f t="shared" si="11"/>
        <v>0</v>
      </c>
      <c r="C67" s="80">
        <f>'Alimentos&amp;Bebidas 2'!B17</f>
        <v>0</v>
      </c>
      <c r="D67" s="80">
        <f>'Alimentos&amp;Bebidas 2'!C17</f>
        <v>0</v>
      </c>
      <c r="E67" s="80">
        <f>'Alimentos&amp;Bebidas 2'!D17</f>
        <v>0</v>
      </c>
      <c r="F67" s="80">
        <f>'Alimentos&amp;Bebidas 2'!E17</f>
        <v>0</v>
      </c>
      <c r="G67" s="80">
        <f>'Alimentos&amp;Bebidas 2'!F17</f>
        <v>0</v>
      </c>
      <c r="H67" s="80">
        <f>'Alimentos&amp;Bebidas 2'!G17</f>
        <v>0</v>
      </c>
      <c r="I67" s="80">
        <f>'Alimentos&amp;Bebidas 2'!H17</f>
        <v>0</v>
      </c>
      <c r="J67" s="77">
        <f t="shared" si="12"/>
        <v>0</v>
      </c>
      <c r="K67" s="61" t="s">
        <v>32</v>
      </c>
      <c r="L67" s="66">
        <f t="shared" si="13"/>
        <v>0</v>
      </c>
      <c r="M67" s="66">
        <f t="shared" si="14"/>
        <v>0</v>
      </c>
      <c r="N67" s="66">
        <f t="shared" si="15"/>
        <v>0</v>
      </c>
      <c r="O67" s="66">
        <f t="shared" si="16"/>
        <v>0</v>
      </c>
      <c r="P67" s="66">
        <f t="shared" si="17"/>
        <v>0</v>
      </c>
      <c r="Q67" s="66">
        <f t="shared" si="18"/>
        <v>0</v>
      </c>
      <c r="R67" s="66">
        <f t="shared" si="19"/>
        <v>0</v>
      </c>
      <c r="S67" s="74">
        <f t="shared" si="20"/>
        <v>0</v>
      </c>
      <c r="T67" s="61" t="s">
        <v>32</v>
      </c>
      <c r="U67" s="72">
        <f>'Alimentos&amp;Bebidas 2'!K17</f>
        <v>0</v>
      </c>
      <c r="V67" s="72">
        <f>'Alimentos&amp;Bebidas 2'!L17</f>
        <v>0</v>
      </c>
      <c r="W67" s="72">
        <f>'Alimentos&amp;Bebidas 2'!M17</f>
        <v>0</v>
      </c>
      <c r="X67" s="72">
        <f>'Alimentos&amp;Bebidas 2'!N17</f>
        <v>0</v>
      </c>
      <c r="Y67" s="72">
        <f>'Alimentos&amp;Bebidas 2'!O17</f>
        <v>0</v>
      </c>
      <c r="Z67" s="72">
        <f>'Alimentos&amp;Bebidas 2'!P17</f>
        <v>0</v>
      </c>
      <c r="AA67" s="72">
        <f>'Alimentos&amp;Bebidas 2'!Q17</f>
        <v>0</v>
      </c>
      <c r="AB67" s="61" t="s">
        <v>32</v>
      </c>
      <c r="AC67" s="80">
        <f>'Alimentos&amp;Bebidas 2'!AB17</f>
        <v>0</v>
      </c>
      <c r="AD67" s="80">
        <f>'Alimentos&amp;Bebidas 2'!AC17</f>
        <v>0</v>
      </c>
      <c r="AE67" s="80">
        <f>'Alimentos&amp;Bebidas 2'!AD17</f>
        <v>0</v>
      </c>
      <c r="AF67" s="80">
        <f>'Alimentos&amp;Bebidas 2'!AE17</f>
        <v>0</v>
      </c>
      <c r="AG67" s="80">
        <f>'Alimentos&amp;Bebidas 2'!AF17</f>
        <v>0</v>
      </c>
      <c r="AH67" s="80">
        <f>'Alimentos&amp;Bebidas 2'!AG17</f>
        <v>0</v>
      </c>
      <c r="AI67" s="80">
        <f>'Alimentos&amp;Bebidas 2'!AH17</f>
        <v>0</v>
      </c>
      <c r="AJ67" s="61" t="s">
        <v>32</v>
      </c>
      <c r="AK67" s="66">
        <f t="shared" si="21"/>
        <v>0</v>
      </c>
      <c r="AL67" s="66">
        <f t="shared" si="21"/>
        <v>0</v>
      </c>
      <c r="AM67" s="66">
        <f t="shared" si="22"/>
        <v>0</v>
      </c>
      <c r="AN67" s="66">
        <f t="shared" si="22"/>
        <v>0</v>
      </c>
      <c r="AO67" s="66">
        <f t="shared" si="22"/>
        <v>0</v>
      </c>
      <c r="AP67" s="66">
        <f t="shared" si="22"/>
        <v>0</v>
      </c>
      <c r="AQ67" s="66">
        <f t="shared" si="22"/>
        <v>0</v>
      </c>
      <c r="AR67" s="74">
        <f t="shared" si="23"/>
        <v>0</v>
      </c>
      <c r="AS67" s="74">
        <f t="shared" si="24"/>
        <v>0</v>
      </c>
      <c r="AT67" s="61" t="s">
        <v>32</v>
      </c>
      <c r="AU67" s="66">
        <f t="shared" si="25"/>
        <v>0</v>
      </c>
      <c r="AV67" s="66">
        <f t="shared" si="25"/>
        <v>0</v>
      </c>
      <c r="AW67" s="66">
        <f t="shared" si="25"/>
        <v>0</v>
      </c>
      <c r="AX67" s="66">
        <f t="shared" si="25"/>
        <v>0</v>
      </c>
      <c r="AY67" s="66">
        <f t="shared" si="25"/>
        <v>0</v>
      </c>
      <c r="AZ67" s="66">
        <f t="shared" si="25"/>
        <v>0</v>
      </c>
      <c r="BA67" s="66">
        <f t="shared" si="25"/>
        <v>0</v>
      </c>
      <c r="BB67" s="74">
        <f t="shared" si="26"/>
        <v>0</v>
      </c>
    </row>
    <row r="68" spans="1:54" x14ac:dyDescent="0.25">
      <c r="A68" s="61" t="s">
        <v>33</v>
      </c>
      <c r="B68" s="136">
        <f t="shared" si="11"/>
        <v>907.97981513115826</v>
      </c>
      <c r="C68" s="80">
        <f>'Alimentos&amp;Bebidas 2'!B18</f>
        <v>0.95867393734203976</v>
      </c>
      <c r="D68" s="80">
        <f>'Alimentos&amp;Bebidas 2'!C18</f>
        <v>0</v>
      </c>
      <c r="E68" s="80">
        <f>'Alimentos&amp;Bebidas 2'!D18</f>
        <v>0</v>
      </c>
      <c r="F68" s="80">
        <f>'Alimentos&amp;Bebidas 2'!E18</f>
        <v>0</v>
      </c>
      <c r="G68" s="80">
        <f>'Alimentos&amp;Bebidas 2'!F18</f>
        <v>4.1326062657960266E-2</v>
      </c>
      <c r="H68" s="80">
        <f>'Alimentos&amp;Bebidas 2'!G18</f>
        <v>0</v>
      </c>
      <c r="I68" s="80">
        <f>'Alimentos&amp;Bebidas 2'!H18</f>
        <v>0</v>
      </c>
      <c r="J68" s="77">
        <f t="shared" si="12"/>
        <v>1</v>
      </c>
      <c r="K68" s="61" t="s">
        <v>33</v>
      </c>
      <c r="L68" s="66">
        <f t="shared" si="13"/>
        <v>870.45658439888484</v>
      </c>
      <c r="M68" s="66">
        <f t="shared" si="14"/>
        <v>0</v>
      </c>
      <c r="N68" s="66">
        <f t="shared" si="15"/>
        <v>0</v>
      </c>
      <c r="O68" s="66">
        <f t="shared" si="16"/>
        <v>0</v>
      </c>
      <c r="P68" s="66">
        <f t="shared" si="17"/>
        <v>37.523230732273426</v>
      </c>
      <c r="Q68" s="66">
        <f t="shared" si="18"/>
        <v>0</v>
      </c>
      <c r="R68" s="66">
        <f t="shared" si="19"/>
        <v>0</v>
      </c>
      <c r="S68" s="74">
        <f t="shared" si="20"/>
        <v>907.97981513115826</v>
      </c>
      <c r="T68" s="61" t="s">
        <v>33</v>
      </c>
      <c r="U68" s="72">
        <f>'Alimentos&amp;Bebidas 2'!K18</f>
        <v>0.91488114222814387</v>
      </c>
      <c r="V68" s="72">
        <f>'Alimentos&amp;Bebidas 2'!L18</f>
        <v>0</v>
      </c>
      <c r="W68" s="72">
        <f>'Alimentos&amp;Bebidas 2'!M18</f>
        <v>0</v>
      </c>
      <c r="X68" s="72">
        <f>'Alimentos&amp;Bebidas 2'!N18</f>
        <v>0</v>
      </c>
      <c r="Y68" s="72">
        <f>'Alimentos&amp;Bebidas 2'!O18</f>
        <v>0.81974963794016631</v>
      </c>
      <c r="Z68" s="72">
        <f>'Alimentos&amp;Bebidas 2'!P18</f>
        <v>0</v>
      </c>
      <c r="AA68" s="72">
        <f>'Alimentos&amp;Bebidas 2'!Q18</f>
        <v>0</v>
      </c>
      <c r="AB68" s="61" t="s">
        <v>33</v>
      </c>
      <c r="AC68" s="80">
        <f>'Alimentos&amp;Bebidas 2'!AB18</f>
        <v>0.97</v>
      </c>
      <c r="AD68" s="80">
        <f>'Alimentos&amp;Bebidas 2'!AC18</f>
        <v>0</v>
      </c>
      <c r="AE68" s="80">
        <f>'Alimentos&amp;Bebidas 2'!AD18</f>
        <v>0</v>
      </c>
      <c r="AF68" s="80">
        <f>'Alimentos&amp;Bebidas 2'!AE18</f>
        <v>0</v>
      </c>
      <c r="AG68" s="80">
        <f>'Alimentos&amp;Bebidas 2'!AF18</f>
        <v>0.85</v>
      </c>
      <c r="AH68" s="80">
        <f>'Alimentos&amp;Bebidas 2'!AG18</f>
        <v>0</v>
      </c>
      <c r="AI68" s="80">
        <f>'Alimentos&amp;Bebidas 2'!AH18</f>
        <v>0</v>
      </c>
      <c r="AJ68" s="61" t="s">
        <v>33</v>
      </c>
      <c r="AK68" s="66">
        <f t="shared" si="21"/>
        <v>796.36431419486053</v>
      </c>
      <c r="AL68" s="66">
        <f t="shared" si="21"/>
        <v>0</v>
      </c>
      <c r="AM68" s="66">
        <f t="shared" si="22"/>
        <v>0</v>
      </c>
      <c r="AN68" s="66">
        <f t="shared" si="22"/>
        <v>0</v>
      </c>
      <c r="AO68" s="66">
        <f t="shared" si="22"/>
        <v>30.759654807126463</v>
      </c>
      <c r="AP68" s="66">
        <f t="shared" si="22"/>
        <v>0</v>
      </c>
      <c r="AQ68" s="66">
        <f t="shared" si="22"/>
        <v>0</v>
      </c>
      <c r="AR68" s="74">
        <f t="shared" si="23"/>
        <v>827.12396900198701</v>
      </c>
      <c r="AS68" s="74">
        <f t="shared" si="24"/>
        <v>80.855846129171255</v>
      </c>
      <c r="AT68" s="61" t="s">
        <v>33</v>
      </c>
      <c r="AU68" s="66">
        <f>IFERROR(L68*(1-U68/(AC68)),0)</f>
        <v>49.46244605366779</v>
      </c>
      <c r="AV68" s="66">
        <f t="shared" si="25"/>
        <v>0</v>
      </c>
      <c r="AW68" s="66">
        <f t="shared" si="25"/>
        <v>0</v>
      </c>
      <c r="AX68" s="66">
        <f t="shared" si="25"/>
        <v>0</v>
      </c>
      <c r="AY68" s="66">
        <f t="shared" si="25"/>
        <v>1.3354015474187619</v>
      </c>
      <c r="AZ68" s="66">
        <f t="shared" si="25"/>
        <v>0</v>
      </c>
      <c r="BA68" s="66">
        <f t="shared" si="25"/>
        <v>0</v>
      </c>
      <c r="BB68" s="74">
        <f t="shared" si="26"/>
        <v>50.797847601086552</v>
      </c>
    </row>
    <row r="69" spans="1:54" x14ac:dyDescent="0.25">
      <c r="A69" s="61" t="s">
        <v>34</v>
      </c>
      <c r="B69" s="136">
        <f t="shared" si="11"/>
        <v>0</v>
      </c>
      <c r="C69" s="80">
        <f>'Alimentos&amp;Bebidas 2'!B19</f>
        <v>0</v>
      </c>
      <c r="D69" s="80">
        <f>'Alimentos&amp;Bebidas 2'!C19</f>
        <v>0</v>
      </c>
      <c r="E69" s="80">
        <f>'Alimentos&amp;Bebidas 2'!D19</f>
        <v>0</v>
      </c>
      <c r="F69" s="80">
        <f>'Alimentos&amp;Bebidas 2'!E19</f>
        <v>0</v>
      </c>
      <c r="G69" s="80">
        <f>'Alimentos&amp;Bebidas 2'!F19</f>
        <v>0</v>
      </c>
      <c r="H69" s="80">
        <f>'Alimentos&amp;Bebidas 2'!G19</f>
        <v>0</v>
      </c>
      <c r="I69" s="80">
        <f>'Alimentos&amp;Bebidas 2'!H19</f>
        <v>0</v>
      </c>
      <c r="J69" s="77">
        <f t="shared" si="12"/>
        <v>0</v>
      </c>
      <c r="K69" s="61" t="s">
        <v>34</v>
      </c>
      <c r="L69" s="66">
        <f t="shared" si="13"/>
        <v>0</v>
      </c>
      <c r="M69" s="66">
        <f t="shared" si="14"/>
        <v>0</v>
      </c>
      <c r="N69" s="66">
        <f t="shared" si="15"/>
        <v>0</v>
      </c>
      <c r="O69" s="66">
        <f t="shared" si="16"/>
        <v>0</v>
      </c>
      <c r="P69" s="66">
        <f t="shared" si="17"/>
        <v>0</v>
      </c>
      <c r="Q69" s="66">
        <f t="shared" si="18"/>
        <v>0</v>
      </c>
      <c r="R69" s="66">
        <f t="shared" si="19"/>
        <v>0</v>
      </c>
      <c r="S69" s="74">
        <f>SUM(L69:R69)</f>
        <v>0</v>
      </c>
      <c r="T69" s="61" t="s">
        <v>34</v>
      </c>
      <c r="U69" s="72">
        <f>'Alimentos&amp;Bebidas 2'!K19</f>
        <v>0</v>
      </c>
      <c r="V69" s="72">
        <f>'Alimentos&amp;Bebidas 2'!L19</f>
        <v>0</v>
      </c>
      <c r="W69" s="72">
        <f>'Alimentos&amp;Bebidas 2'!M19</f>
        <v>0</v>
      </c>
      <c r="X69" s="72">
        <f>'Alimentos&amp;Bebidas 2'!N19</f>
        <v>0</v>
      </c>
      <c r="Y69" s="72">
        <f>'Alimentos&amp;Bebidas 2'!O19</f>
        <v>0</v>
      </c>
      <c r="Z69" s="72">
        <f>'Alimentos&amp;Bebidas 2'!P19</f>
        <v>0</v>
      </c>
      <c r="AA69" s="72">
        <f>'Alimentos&amp;Bebidas 2'!Q19</f>
        <v>0</v>
      </c>
      <c r="AB69" s="61" t="s">
        <v>34</v>
      </c>
      <c r="AC69" s="80">
        <f>'Alimentos&amp;Bebidas 2'!AB19</f>
        <v>0</v>
      </c>
      <c r="AD69" s="80">
        <f>'Alimentos&amp;Bebidas 2'!AC19</f>
        <v>0</v>
      </c>
      <c r="AE69" s="80">
        <f>'Alimentos&amp;Bebidas 2'!AD19</f>
        <v>0</v>
      </c>
      <c r="AF69" s="80">
        <f>'Alimentos&amp;Bebidas 2'!AE19</f>
        <v>0</v>
      </c>
      <c r="AG69" s="80">
        <f>'Alimentos&amp;Bebidas 2'!AF19</f>
        <v>0</v>
      </c>
      <c r="AH69" s="80">
        <f>'Alimentos&amp;Bebidas 2'!AG19</f>
        <v>0</v>
      </c>
      <c r="AI69" s="80">
        <f>'Alimentos&amp;Bebidas 2'!AH19</f>
        <v>0</v>
      </c>
      <c r="AJ69" s="61" t="s">
        <v>34</v>
      </c>
      <c r="AK69" s="66">
        <f t="shared" si="21"/>
        <v>0</v>
      </c>
      <c r="AL69" s="66">
        <f t="shared" si="21"/>
        <v>0</v>
      </c>
      <c r="AM69" s="66">
        <f t="shared" si="22"/>
        <v>0</v>
      </c>
      <c r="AN69" s="66">
        <f t="shared" si="22"/>
        <v>0</v>
      </c>
      <c r="AO69" s="66">
        <f t="shared" si="22"/>
        <v>0</v>
      </c>
      <c r="AP69" s="66">
        <f t="shared" si="22"/>
        <v>0</v>
      </c>
      <c r="AQ69" s="66">
        <f t="shared" si="22"/>
        <v>0</v>
      </c>
      <c r="AR69" s="74">
        <f t="shared" si="23"/>
        <v>0</v>
      </c>
      <c r="AS69" s="74">
        <f t="shared" si="24"/>
        <v>0</v>
      </c>
      <c r="AT69" s="61" t="s">
        <v>34</v>
      </c>
      <c r="AU69" s="66">
        <f t="shared" si="25"/>
        <v>0</v>
      </c>
      <c r="AV69" s="66">
        <f t="shared" si="25"/>
        <v>0</v>
      </c>
      <c r="AW69" s="66">
        <f t="shared" si="25"/>
        <v>0</v>
      </c>
      <c r="AX69" s="66">
        <f t="shared" si="25"/>
        <v>0</v>
      </c>
      <c r="AY69" s="66">
        <f t="shared" si="25"/>
        <v>0</v>
      </c>
      <c r="AZ69" s="66">
        <f t="shared" si="25"/>
        <v>0</v>
      </c>
      <c r="BA69" s="66">
        <f t="shared" si="25"/>
        <v>0</v>
      </c>
      <c r="BB69" s="74">
        <f t="shared" si="26"/>
        <v>0</v>
      </c>
    </row>
    <row r="70" spans="1:54" x14ac:dyDescent="0.25">
      <c r="A70" s="61" t="s">
        <v>35</v>
      </c>
      <c r="B70" s="136">
        <f t="shared" si="11"/>
        <v>0</v>
      </c>
      <c r="C70" s="80">
        <f>'Alimentos&amp;Bebidas 2'!B20</f>
        <v>0</v>
      </c>
      <c r="D70" s="80">
        <f>'Alimentos&amp;Bebidas 2'!C20</f>
        <v>0</v>
      </c>
      <c r="E70" s="80">
        <f>'Alimentos&amp;Bebidas 2'!D20</f>
        <v>0</v>
      </c>
      <c r="F70" s="80">
        <f>'Alimentos&amp;Bebidas 2'!E20</f>
        <v>0</v>
      </c>
      <c r="G70" s="80">
        <f>'Alimentos&amp;Bebidas 2'!F20</f>
        <v>0</v>
      </c>
      <c r="H70" s="80">
        <f>'Alimentos&amp;Bebidas 2'!G20</f>
        <v>0</v>
      </c>
      <c r="I70" s="80">
        <f>'Alimentos&amp;Bebidas 2'!H20</f>
        <v>0</v>
      </c>
      <c r="J70" s="77">
        <f t="shared" si="12"/>
        <v>0</v>
      </c>
      <c r="K70" s="61" t="s">
        <v>35</v>
      </c>
      <c r="L70" s="66">
        <f t="shared" si="13"/>
        <v>0</v>
      </c>
      <c r="M70" s="66">
        <f t="shared" si="14"/>
        <v>0</v>
      </c>
      <c r="N70" s="66">
        <f t="shared" si="15"/>
        <v>0</v>
      </c>
      <c r="O70" s="66">
        <f t="shared" si="16"/>
        <v>0</v>
      </c>
      <c r="P70" s="66">
        <f t="shared" si="17"/>
        <v>0</v>
      </c>
      <c r="Q70" s="66">
        <f t="shared" si="18"/>
        <v>0</v>
      </c>
      <c r="R70" s="66">
        <f t="shared" si="19"/>
        <v>0</v>
      </c>
      <c r="S70" s="74">
        <f>SUM(L70:R70)</f>
        <v>0</v>
      </c>
      <c r="T70" s="61" t="s">
        <v>35</v>
      </c>
      <c r="U70" s="72">
        <f>'Alimentos&amp;Bebidas 2'!K20</f>
        <v>0</v>
      </c>
      <c r="V70" s="72">
        <f>'Alimentos&amp;Bebidas 2'!L20</f>
        <v>0</v>
      </c>
      <c r="W70" s="72">
        <f>'Alimentos&amp;Bebidas 2'!M20</f>
        <v>0</v>
      </c>
      <c r="X70" s="72">
        <f>'Alimentos&amp;Bebidas 2'!N20</f>
        <v>0</v>
      </c>
      <c r="Y70" s="72">
        <f>'Alimentos&amp;Bebidas 2'!O20</f>
        <v>0</v>
      </c>
      <c r="Z70" s="72">
        <f>'Alimentos&amp;Bebidas 2'!P20</f>
        <v>0</v>
      </c>
      <c r="AA70" s="72">
        <f>'Alimentos&amp;Bebidas 2'!Q20</f>
        <v>0</v>
      </c>
      <c r="AB70" s="61" t="s">
        <v>35</v>
      </c>
      <c r="AC70" s="80">
        <f>'Alimentos&amp;Bebidas 2'!AB20</f>
        <v>0</v>
      </c>
      <c r="AD70" s="80">
        <f>'Alimentos&amp;Bebidas 2'!AC20</f>
        <v>0</v>
      </c>
      <c r="AE70" s="80">
        <f>'Alimentos&amp;Bebidas 2'!AD20</f>
        <v>0</v>
      </c>
      <c r="AF70" s="80">
        <f>'Alimentos&amp;Bebidas 2'!AE20</f>
        <v>0</v>
      </c>
      <c r="AG70" s="80">
        <f>'Alimentos&amp;Bebidas 2'!AF20</f>
        <v>0</v>
      </c>
      <c r="AH70" s="80">
        <f>'Alimentos&amp;Bebidas 2'!AG20</f>
        <v>0</v>
      </c>
      <c r="AI70" s="80">
        <f>'Alimentos&amp;Bebidas 2'!AH20</f>
        <v>0</v>
      </c>
      <c r="AJ70" s="61" t="s">
        <v>35</v>
      </c>
      <c r="AK70" s="66">
        <f t="shared" si="21"/>
        <v>0</v>
      </c>
      <c r="AL70" s="66">
        <f t="shared" si="21"/>
        <v>0</v>
      </c>
      <c r="AM70" s="66">
        <f t="shared" si="22"/>
        <v>0</v>
      </c>
      <c r="AN70" s="66">
        <f t="shared" si="22"/>
        <v>0</v>
      </c>
      <c r="AO70" s="66">
        <f t="shared" si="22"/>
        <v>0</v>
      </c>
      <c r="AP70" s="66">
        <f t="shared" si="22"/>
        <v>0</v>
      </c>
      <c r="AQ70" s="66">
        <f t="shared" si="22"/>
        <v>0</v>
      </c>
      <c r="AR70" s="74">
        <f t="shared" si="23"/>
        <v>0</v>
      </c>
      <c r="AS70" s="74">
        <f t="shared" si="24"/>
        <v>0</v>
      </c>
      <c r="AT70" s="61" t="s">
        <v>35</v>
      </c>
      <c r="AU70" s="66">
        <f t="shared" si="25"/>
        <v>0</v>
      </c>
      <c r="AV70" s="66">
        <f t="shared" si="25"/>
        <v>0</v>
      </c>
      <c r="AW70" s="66">
        <f t="shared" si="25"/>
        <v>0</v>
      </c>
      <c r="AX70" s="66">
        <f t="shared" si="25"/>
        <v>0</v>
      </c>
      <c r="AY70" s="66">
        <f t="shared" si="25"/>
        <v>0</v>
      </c>
      <c r="AZ70" s="66">
        <f t="shared" si="25"/>
        <v>0</v>
      </c>
      <c r="BA70" s="66">
        <f t="shared" si="25"/>
        <v>0</v>
      </c>
      <c r="BB70" s="74">
        <f t="shared" si="26"/>
        <v>0</v>
      </c>
    </row>
    <row r="71" spans="1:54" x14ac:dyDescent="0.25">
      <c r="A71" s="61" t="s">
        <v>36</v>
      </c>
      <c r="B71" s="136">
        <f t="shared" si="11"/>
        <v>0</v>
      </c>
      <c r="C71" s="80">
        <f>'Alimentos&amp;Bebidas 2'!B21</f>
        <v>0</v>
      </c>
      <c r="D71" s="80">
        <f>'Alimentos&amp;Bebidas 2'!C21</f>
        <v>0</v>
      </c>
      <c r="E71" s="80">
        <f>'Alimentos&amp;Bebidas 2'!D21</f>
        <v>0</v>
      </c>
      <c r="F71" s="80">
        <f>'Alimentos&amp;Bebidas 2'!E21</f>
        <v>0</v>
      </c>
      <c r="G71" s="80">
        <f>'Alimentos&amp;Bebidas 2'!F21</f>
        <v>0</v>
      </c>
      <c r="H71" s="80">
        <f>'Alimentos&amp;Bebidas 2'!G21</f>
        <v>0</v>
      </c>
      <c r="I71" s="80">
        <f>'Alimentos&amp;Bebidas 2'!H21</f>
        <v>0</v>
      </c>
      <c r="J71" s="77">
        <f t="shared" si="12"/>
        <v>0</v>
      </c>
      <c r="K71" s="61" t="s">
        <v>36</v>
      </c>
      <c r="L71" s="66">
        <f t="shared" si="13"/>
        <v>0</v>
      </c>
      <c r="M71" s="66">
        <f t="shared" si="14"/>
        <v>0</v>
      </c>
      <c r="N71" s="66">
        <f t="shared" si="15"/>
        <v>0</v>
      </c>
      <c r="O71" s="66">
        <f t="shared" si="16"/>
        <v>0</v>
      </c>
      <c r="P71" s="66">
        <f t="shared" si="17"/>
        <v>0</v>
      </c>
      <c r="Q71" s="66">
        <f t="shared" si="18"/>
        <v>0</v>
      </c>
      <c r="R71" s="66">
        <f t="shared" ref="R71:R72" si="27">I71*$B71</f>
        <v>0</v>
      </c>
      <c r="S71" s="74">
        <f>SUM(L71:R71)</f>
        <v>0</v>
      </c>
      <c r="T71" s="61" t="s">
        <v>36</v>
      </c>
      <c r="U71" s="72">
        <f>'Alimentos&amp;Bebidas 2'!K21</f>
        <v>0</v>
      </c>
      <c r="V71" s="72">
        <f>'Alimentos&amp;Bebidas 2'!L21</f>
        <v>0</v>
      </c>
      <c r="W71" s="72">
        <f>'Alimentos&amp;Bebidas 2'!M21</f>
        <v>0</v>
      </c>
      <c r="X71" s="72">
        <f>'Alimentos&amp;Bebidas 2'!N21</f>
        <v>0</v>
      </c>
      <c r="Y71" s="72">
        <f>'Alimentos&amp;Bebidas 2'!O21</f>
        <v>0</v>
      </c>
      <c r="Z71" s="72">
        <f>'Alimentos&amp;Bebidas 2'!P21</f>
        <v>0</v>
      </c>
      <c r="AA71" s="72">
        <f>'Alimentos&amp;Bebidas 2'!Q21</f>
        <v>0</v>
      </c>
      <c r="AB71" s="61" t="s">
        <v>36</v>
      </c>
      <c r="AC71" s="80">
        <f>'Alimentos&amp;Bebidas 2'!AB21</f>
        <v>0</v>
      </c>
      <c r="AD71" s="80">
        <f>'Alimentos&amp;Bebidas 2'!AC21</f>
        <v>0</v>
      </c>
      <c r="AE71" s="80">
        <f>'Alimentos&amp;Bebidas 2'!AD21</f>
        <v>0</v>
      </c>
      <c r="AF71" s="80">
        <f>'Alimentos&amp;Bebidas 2'!AE21</f>
        <v>0</v>
      </c>
      <c r="AG71" s="80">
        <f>'Alimentos&amp;Bebidas 2'!AF21</f>
        <v>0</v>
      </c>
      <c r="AH71" s="80">
        <f>'Alimentos&amp;Bebidas 2'!AG21</f>
        <v>0</v>
      </c>
      <c r="AI71" s="80">
        <f>'Alimentos&amp;Bebidas 2'!AH21</f>
        <v>0</v>
      </c>
      <c r="AJ71" s="61" t="s">
        <v>36</v>
      </c>
      <c r="AK71" s="66">
        <f t="shared" si="21"/>
        <v>0</v>
      </c>
      <c r="AL71" s="66">
        <f>V71*M71</f>
        <v>0</v>
      </c>
      <c r="AM71" s="66">
        <f t="shared" si="22"/>
        <v>0</v>
      </c>
      <c r="AN71" s="66">
        <f t="shared" si="22"/>
        <v>0</v>
      </c>
      <c r="AO71" s="66">
        <f t="shared" si="22"/>
        <v>0</v>
      </c>
      <c r="AP71" s="66">
        <f t="shared" si="22"/>
        <v>0</v>
      </c>
      <c r="AQ71" s="66">
        <f t="shared" si="22"/>
        <v>0</v>
      </c>
      <c r="AR71" s="74">
        <f t="shared" si="23"/>
        <v>0</v>
      </c>
      <c r="AS71" s="74">
        <f t="shared" si="24"/>
        <v>0</v>
      </c>
      <c r="AT71" s="61" t="s">
        <v>36</v>
      </c>
      <c r="AU71" s="66">
        <f t="shared" si="25"/>
        <v>0</v>
      </c>
      <c r="AV71" s="66">
        <f t="shared" si="25"/>
        <v>0</v>
      </c>
      <c r="AW71" s="66">
        <f t="shared" si="25"/>
        <v>0</v>
      </c>
      <c r="AX71" s="66">
        <f t="shared" si="25"/>
        <v>0</v>
      </c>
      <c r="AY71" s="66">
        <f t="shared" si="25"/>
        <v>0</v>
      </c>
      <c r="AZ71" s="66">
        <f t="shared" si="25"/>
        <v>0</v>
      </c>
      <c r="BA71" s="66">
        <f t="shared" si="25"/>
        <v>0</v>
      </c>
      <c r="BB71" s="74">
        <f t="shared" si="26"/>
        <v>0</v>
      </c>
    </row>
    <row r="72" spans="1:54" x14ac:dyDescent="0.25">
      <c r="A72" s="61" t="s">
        <v>37</v>
      </c>
      <c r="B72" s="136">
        <f t="shared" si="11"/>
        <v>0</v>
      </c>
      <c r="C72" s="80">
        <f>'Alimentos&amp;Bebidas 2'!B22</f>
        <v>0</v>
      </c>
      <c r="D72" s="80">
        <f>'Alimentos&amp;Bebidas 2'!C22</f>
        <v>0</v>
      </c>
      <c r="E72" s="80">
        <f>'Alimentos&amp;Bebidas 2'!D22</f>
        <v>0</v>
      </c>
      <c r="F72" s="80">
        <f>'Alimentos&amp;Bebidas 2'!E22</f>
        <v>0</v>
      </c>
      <c r="G72" s="80">
        <f>'Alimentos&amp;Bebidas 2'!F22</f>
        <v>0</v>
      </c>
      <c r="H72" s="80">
        <f>'Alimentos&amp;Bebidas 2'!G22</f>
        <v>0</v>
      </c>
      <c r="I72" s="80">
        <f>'Alimentos&amp;Bebidas 2'!H22</f>
        <v>0</v>
      </c>
      <c r="J72" s="77">
        <f t="shared" si="12"/>
        <v>0</v>
      </c>
      <c r="K72" s="61" t="s">
        <v>37</v>
      </c>
      <c r="L72" s="66">
        <f t="shared" si="13"/>
        <v>0</v>
      </c>
      <c r="M72" s="66">
        <f t="shared" si="14"/>
        <v>0</v>
      </c>
      <c r="N72" s="66">
        <f t="shared" si="15"/>
        <v>0</v>
      </c>
      <c r="O72" s="66">
        <f t="shared" si="16"/>
        <v>0</v>
      </c>
      <c r="P72" s="66">
        <f t="shared" si="17"/>
        <v>0</v>
      </c>
      <c r="Q72" s="66">
        <f t="shared" si="18"/>
        <v>0</v>
      </c>
      <c r="R72" s="66">
        <f t="shared" si="27"/>
        <v>0</v>
      </c>
      <c r="S72" s="74">
        <f>SUM(L72:R72)</f>
        <v>0</v>
      </c>
      <c r="T72" s="61" t="s">
        <v>37</v>
      </c>
      <c r="U72" s="72">
        <f>'Alimentos&amp;Bebidas 2'!K22</f>
        <v>0</v>
      </c>
      <c r="V72" s="72">
        <f>'Alimentos&amp;Bebidas 2'!L22</f>
        <v>0</v>
      </c>
      <c r="W72" s="72">
        <f>'Alimentos&amp;Bebidas 2'!M22</f>
        <v>0</v>
      </c>
      <c r="X72" s="72">
        <f>'Alimentos&amp;Bebidas 2'!N22</f>
        <v>0</v>
      </c>
      <c r="Y72" s="72">
        <f>'Alimentos&amp;Bebidas 2'!O22</f>
        <v>0</v>
      </c>
      <c r="Z72" s="72">
        <f>'Alimentos&amp;Bebidas 2'!P22</f>
        <v>0</v>
      </c>
      <c r="AA72" s="72">
        <f>'Alimentos&amp;Bebidas 2'!Q22</f>
        <v>0</v>
      </c>
      <c r="AB72" s="61" t="s">
        <v>37</v>
      </c>
      <c r="AC72" s="80">
        <f>'Alimentos&amp;Bebidas 2'!AB22</f>
        <v>0</v>
      </c>
      <c r="AD72" s="80">
        <f>'Alimentos&amp;Bebidas 2'!AC22</f>
        <v>0</v>
      </c>
      <c r="AE72" s="80">
        <f>'Alimentos&amp;Bebidas 2'!AD22</f>
        <v>0</v>
      </c>
      <c r="AF72" s="80">
        <f>'Alimentos&amp;Bebidas 2'!AE22</f>
        <v>0</v>
      </c>
      <c r="AG72" s="80">
        <f>'Alimentos&amp;Bebidas 2'!AF22</f>
        <v>0</v>
      </c>
      <c r="AH72" s="80">
        <f>'Alimentos&amp;Bebidas 2'!AG22</f>
        <v>0</v>
      </c>
      <c r="AI72" s="80">
        <f>'Alimentos&amp;Bebidas 2'!AH22</f>
        <v>0</v>
      </c>
      <c r="AJ72" s="61" t="s">
        <v>37</v>
      </c>
      <c r="AK72" s="66">
        <f t="shared" si="21"/>
        <v>0</v>
      </c>
      <c r="AL72" s="66">
        <f t="shared" si="21"/>
        <v>0</v>
      </c>
      <c r="AM72" s="66">
        <f t="shared" si="22"/>
        <v>0</v>
      </c>
      <c r="AN72" s="66">
        <f t="shared" si="22"/>
        <v>0</v>
      </c>
      <c r="AO72" s="66">
        <f t="shared" si="22"/>
        <v>0</v>
      </c>
      <c r="AP72" s="66">
        <f t="shared" si="22"/>
        <v>0</v>
      </c>
      <c r="AQ72" s="66">
        <f t="shared" si="22"/>
        <v>0</v>
      </c>
      <c r="AR72" s="74">
        <f t="shared" si="23"/>
        <v>0</v>
      </c>
      <c r="AS72" s="74">
        <f t="shared" si="24"/>
        <v>0</v>
      </c>
      <c r="AT72" s="61" t="s">
        <v>37</v>
      </c>
      <c r="AU72" s="66">
        <f t="shared" si="25"/>
        <v>0</v>
      </c>
      <c r="AV72" s="66">
        <f t="shared" si="25"/>
        <v>0</v>
      </c>
      <c r="AW72" s="66">
        <f t="shared" si="25"/>
        <v>0</v>
      </c>
      <c r="AX72" s="66">
        <f t="shared" si="25"/>
        <v>0</v>
      </c>
      <c r="AY72" s="66">
        <f t="shared" si="25"/>
        <v>0</v>
      </c>
      <c r="AZ72" s="66">
        <f t="shared" si="25"/>
        <v>0</v>
      </c>
      <c r="BA72" s="66">
        <f t="shared" si="25"/>
        <v>0</v>
      </c>
      <c r="BB72" s="74">
        <f t="shared" si="26"/>
        <v>0</v>
      </c>
    </row>
    <row r="73" spans="1:54" x14ac:dyDescent="0.25">
      <c r="A73" s="59"/>
      <c r="B73" s="69">
        <f>SUM(B55:B72)</f>
        <v>18764.741799751864</v>
      </c>
      <c r="C73" s="70"/>
      <c r="D73" s="70"/>
      <c r="E73" s="70"/>
      <c r="F73" s="70"/>
      <c r="G73" s="70"/>
      <c r="H73" s="70"/>
      <c r="I73" s="70"/>
      <c r="J73" s="70"/>
      <c r="K73" s="73" t="s">
        <v>38</v>
      </c>
      <c r="L73" s="74">
        <f t="shared" ref="L73:S73" si="28">SUM(L55:L72)</f>
        <v>870.45658439888484</v>
      </c>
      <c r="M73" s="74">
        <f>SUM(M55:M72)</f>
        <v>17856.761984620705</v>
      </c>
      <c r="N73" s="74">
        <f t="shared" si="28"/>
        <v>0</v>
      </c>
      <c r="O73" s="74">
        <f t="shared" si="28"/>
        <v>0</v>
      </c>
      <c r="P73" s="74">
        <f t="shared" si="28"/>
        <v>37.523230732273426</v>
      </c>
      <c r="Q73" s="74">
        <f t="shared" si="28"/>
        <v>0</v>
      </c>
      <c r="R73" s="74">
        <f t="shared" si="28"/>
        <v>0</v>
      </c>
      <c r="S73" s="74">
        <f t="shared" si="28"/>
        <v>18764.741799751864</v>
      </c>
      <c r="T73" s="71"/>
      <c r="U73" s="70"/>
      <c r="V73" s="70"/>
      <c r="W73" s="70"/>
      <c r="X73" s="70"/>
      <c r="Y73" s="70"/>
      <c r="Z73" s="70"/>
      <c r="AA73" s="70"/>
      <c r="AB73" s="70"/>
      <c r="AC73" s="70"/>
      <c r="AD73" s="70"/>
      <c r="AE73" s="70"/>
      <c r="AF73" s="70"/>
      <c r="AG73" s="70"/>
      <c r="AH73" s="70"/>
      <c r="AI73" s="70"/>
      <c r="AJ73" s="73" t="s">
        <v>38</v>
      </c>
      <c r="AK73" s="74">
        <f t="shared" ref="AK73:AS73" si="29">SUM(AK55:AK72)</f>
        <v>796.36431419486053</v>
      </c>
      <c r="AL73" s="74">
        <f t="shared" si="29"/>
        <v>14286.575360825473</v>
      </c>
      <c r="AM73" s="74">
        <f t="shared" si="29"/>
        <v>0</v>
      </c>
      <c r="AN73" s="74">
        <f t="shared" si="29"/>
        <v>0</v>
      </c>
      <c r="AO73" s="74">
        <f t="shared" si="29"/>
        <v>30.759654807126463</v>
      </c>
      <c r="AP73" s="74">
        <f t="shared" si="29"/>
        <v>0</v>
      </c>
      <c r="AQ73" s="74">
        <f t="shared" si="29"/>
        <v>0</v>
      </c>
      <c r="AR73" s="74">
        <f t="shared" si="29"/>
        <v>15113.699329827459</v>
      </c>
      <c r="AS73" s="74">
        <f t="shared" si="29"/>
        <v>3651.042469924404</v>
      </c>
      <c r="AT73" s="73" t="s">
        <v>38</v>
      </c>
      <c r="AU73" s="74">
        <f t="shared" ref="AU73:BB73" si="30">SUM(AU55:AU72)</f>
        <v>49.46244605366779</v>
      </c>
      <c r="AV73" s="74">
        <f t="shared" si="30"/>
        <v>1049.0262660025016</v>
      </c>
      <c r="AW73" s="74">
        <f t="shared" si="30"/>
        <v>0</v>
      </c>
      <c r="AX73" s="74">
        <f t="shared" si="30"/>
        <v>0</v>
      </c>
      <c r="AY73" s="74">
        <f t="shared" si="30"/>
        <v>1.3354015474187619</v>
      </c>
      <c r="AZ73" s="74">
        <f t="shared" si="30"/>
        <v>0</v>
      </c>
      <c r="BA73" s="74">
        <f t="shared" si="30"/>
        <v>0</v>
      </c>
      <c r="BB73" s="74">
        <f t="shared" si="30"/>
        <v>1099.8241136035881</v>
      </c>
    </row>
    <row r="75" spans="1:54" x14ac:dyDescent="0.25">
      <c r="A75" s="125" t="s">
        <v>145</v>
      </c>
    </row>
    <row r="76" spans="1:54" x14ac:dyDescent="0.25">
      <c r="A76" s="145" t="s">
        <v>0</v>
      </c>
      <c r="B76" s="145"/>
      <c r="C76" s="145"/>
      <c r="D76" s="145"/>
      <c r="E76" s="145"/>
      <c r="F76" s="145"/>
      <c r="G76" s="145"/>
      <c r="H76" s="145"/>
      <c r="I76" s="145"/>
      <c r="J76" s="78" t="s">
        <v>1</v>
      </c>
      <c r="K76" s="79">
        <v>2016</v>
      </c>
      <c r="L76" s="57"/>
      <c r="M76" s="57"/>
      <c r="N76" s="57"/>
      <c r="O76" s="57"/>
      <c r="P76" s="57"/>
      <c r="Q76" s="57"/>
      <c r="R76" s="57"/>
      <c r="S76" s="58"/>
      <c r="T76" s="59"/>
      <c r="U76" s="57"/>
      <c r="V76" s="57"/>
      <c r="W76" s="57"/>
      <c r="X76" s="57"/>
      <c r="Y76" s="57"/>
      <c r="Z76" s="57"/>
      <c r="AA76" s="57"/>
      <c r="AB76" s="57"/>
      <c r="AC76" s="57"/>
      <c r="AD76" s="57"/>
      <c r="AE76" s="57"/>
      <c r="AF76" s="57"/>
      <c r="AG76" s="57"/>
      <c r="AH76" s="57"/>
      <c r="AI76" s="57"/>
      <c r="AJ76" s="59"/>
      <c r="AK76" s="57"/>
      <c r="AL76" s="57"/>
      <c r="AM76" s="57"/>
      <c r="AN76" s="57"/>
      <c r="AO76" s="57"/>
      <c r="AP76" s="57"/>
      <c r="AQ76" s="57"/>
      <c r="AR76" s="57"/>
      <c r="AS76" s="57"/>
      <c r="AT76" s="59"/>
      <c r="AU76" s="59"/>
      <c r="AV76" s="59"/>
      <c r="AW76" s="59"/>
      <c r="AX76" s="59"/>
      <c r="AY76" s="59"/>
      <c r="AZ76" s="59"/>
      <c r="BA76" s="59"/>
      <c r="BB76" s="59"/>
    </row>
    <row r="77" spans="1:54" x14ac:dyDescent="0.25">
      <c r="A77" s="139" t="s">
        <v>145</v>
      </c>
      <c r="B77" s="140"/>
      <c r="C77" s="140"/>
      <c r="D77" s="140"/>
      <c r="E77" s="140"/>
      <c r="F77" s="140"/>
      <c r="G77" s="140"/>
      <c r="H77" s="140"/>
      <c r="I77" s="140"/>
      <c r="J77" s="141"/>
      <c r="K77" s="227" t="str">
        <f>A77</f>
        <v>TRIGO</v>
      </c>
      <c r="L77" s="233"/>
      <c r="M77" s="233"/>
      <c r="N77" s="233"/>
      <c r="O77" s="233"/>
      <c r="P77" s="233"/>
      <c r="Q77" s="233"/>
      <c r="R77" s="233"/>
      <c r="S77" s="234"/>
      <c r="T77" s="229" t="str">
        <f>K77</f>
        <v>TRIGO</v>
      </c>
      <c r="U77" s="230"/>
      <c r="V77" s="230"/>
      <c r="W77" s="230"/>
      <c r="X77" s="230"/>
      <c r="Y77" s="230"/>
      <c r="Z77" s="230"/>
      <c r="AA77" s="230"/>
      <c r="AB77" s="229" t="str">
        <f>T77</f>
        <v>TRIGO</v>
      </c>
      <c r="AC77" s="230"/>
      <c r="AD77" s="230"/>
      <c r="AE77" s="230"/>
      <c r="AF77" s="230"/>
      <c r="AG77" s="230"/>
      <c r="AH77" s="230"/>
      <c r="AI77" s="235"/>
      <c r="AJ77" s="229" t="str">
        <f>AB77</f>
        <v>TRIGO</v>
      </c>
      <c r="AK77" s="230"/>
      <c r="AL77" s="230"/>
      <c r="AM77" s="230"/>
      <c r="AN77" s="230"/>
      <c r="AO77" s="230"/>
      <c r="AP77" s="230"/>
      <c r="AQ77" s="230"/>
      <c r="AR77" s="230"/>
      <c r="AS77" s="230"/>
      <c r="AT77" s="229" t="str">
        <f>AJ77</f>
        <v>TRIGO</v>
      </c>
      <c r="AU77" s="230"/>
      <c r="AV77" s="230"/>
      <c r="AW77" s="230"/>
      <c r="AX77" s="230"/>
      <c r="AY77" s="230"/>
      <c r="AZ77" s="230"/>
      <c r="BA77" s="230"/>
      <c r="BB77" s="230"/>
    </row>
    <row r="78" spans="1:54" x14ac:dyDescent="0.25">
      <c r="A78" s="101" t="s">
        <v>2</v>
      </c>
      <c r="B78" s="60" t="s">
        <v>3</v>
      </c>
      <c r="C78" s="142" t="s">
        <v>4</v>
      </c>
      <c r="D78" s="143"/>
      <c r="E78" s="143"/>
      <c r="F78" s="143"/>
      <c r="G78" s="143"/>
      <c r="H78" s="143"/>
      <c r="I78" s="143"/>
      <c r="J78" s="144"/>
      <c r="K78" s="101" t="s">
        <v>2</v>
      </c>
      <c r="L78" s="241" t="s">
        <v>5</v>
      </c>
      <c r="M78" s="242"/>
      <c r="N78" s="242"/>
      <c r="O78" s="242"/>
      <c r="P78" s="242"/>
      <c r="Q78" s="242"/>
      <c r="R78" s="242"/>
      <c r="S78" s="242"/>
      <c r="T78" s="101" t="s">
        <v>2</v>
      </c>
      <c r="U78" s="241" t="s">
        <v>6</v>
      </c>
      <c r="V78" s="241"/>
      <c r="W78" s="241"/>
      <c r="X78" s="241"/>
      <c r="Y78" s="241"/>
      <c r="Z78" s="241"/>
      <c r="AA78" s="241"/>
      <c r="AB78" s="101" t="s">
        <v>2</v>
      </c>
      <c r="AC78" s="241" t="s">
        <v>7</v>
      </c>
      <c r="AD78" s="242"/>
      <c r="AE78" s="242"/>
      <c r="AF78" s="242"/>
      <c r="AG78" s="242"/>
      <c r="AH78" s="242"/>
      <c r="AI78" s="243"/>
      <c r="AJ78" s="101" t="s">
        <v>2</v>
      </c>
      <c r="AK78" s="241" t="s">
        <v>8</v>
      </c>
      <c r="AL78" s="242"/>
      <c r="AM78" s="242"/>
      <c r="AN78" s="242"/>
      <c r="AO78" s="242"/>
      <c r="AP78" s="242"/>
      <c r="AQ78" s="242"/>
      <c r="AR78" s="242"/>
      <c r="AS78" s="75" t="s">
        <v>9</v>
      </c>
      <c r="AT78" s="101" t="s">
        <v>2</v>
      </c>
      <c r="AU78" s="241" t="s">
        <v>10</v>
      </c>
      <c r="AV78" s="241"/>
      <c r="AW78" s="241"/>
      <c r="AX78" s="241"/>
      <c r="AY78" s="241"/>
      <c r="AZ78" s="241"/>
      <c r="BA78" s="241"/>
      <c r="BB78" s="241"/>
    </row>
    <row r="79" spans="1:54" x14ac:dyDescent="0.25">
      <c r="A79" s="61"/>
      <c r="B79" s="62" t="s">
        <v>11</v>
      </c>
      <c r="C79" s="63" t="s">
        <v>12</v>
      </c>
      <c r="D79" s="63" t="s">
        <v>13</v>
      </c>
      <c r="E79" s="63" t="s">
        <v>14</v>
      </c>
      <c r="F79" s="63" t="s">
        <v>15</v>
      </c>
      <c r="G79" s="64" t="s">
        <v>16</v>
      </c>
      <c r="H79" s="63" t="s">
        <v>17</v>
      </c>
      <c r="I79" s="63" t="s">
        <v>18</v>
      </c>
      <c r="J79" s="65" t="s">
        <v>19</v>
      </c>
      <c r="K79" s="61"/>
      <c r="L79" s="63" t="s">
        <v>12</v>
      </c>
      <c r="M79" s="63" t="s">
        <v>13</v>
      </c>
      <c r="N79" s="63" t="s">
        <v>14</v>
      </c>
      <c r="O79" s="63" t="s">
        <v>15</v>
      </c>
      <c r="P79" s="64" t="s">
        <v>16</v>
      </c>
      <c r="Q79" s="63" t="s">
        <v>17</v>
      </c>
      <c r="R79" s="63" t="s">
        <v>18</v>
      </c>
      <c r="S79" s="62" t="s">
        <v>19</v>
      </c>
      <c r="T79" s="61"/>
      <c r="U79" s="63" t="s">
        <v>12</v>
      </c>
      <c r="V79" s="63" t="s">
        <v>13</v>
      </c>
      <c r="W79" s="63" t="s">
        <v>14</v>
      </c>
      <c r="X79" s="63" t="s">
        <v>15</v>
      </c>
      <c r="Y79" s="64" t="s">
        <v>16</v>
      </c>
      <c r="Z79" s="63" t="s">
        <v>17</v>
      </c>
      <c r="AA79" s="63" t="s">
        <v>18</v>
      </c>
      <c r="AB79" s="61"/>
      <c r="AC79" s="63" t="s">
        <v>12</v>
      </c>
      <c r="AD79" s="63" t="s">
        <v>13</v>
      </c>
      <c r="AE79" s="63" t="s">
        <v>14</v>
      </c>
      <c r="AF79" s="63" t="s">
        <v>15</v>
      </c>
      <c r="AG79" s="64" t="s">
        <v>16</v>
      </c>
      <c r="AH79" s="63" t="s">
        <v>17</v>
      </c>
      <c r="AI79" s="65" t="s">
        <v>18</v>
      </c>
      <c r="AJ79" s="61"/>
      <c r="AK79" s="63" t="s">
        <v>12</v>
      </c>
      <c r="AL79" s="63" t="s">
        <v>13</v>
      </c>
      <c r="AM79" s="63" t="s">
        <v>14</v>
      </c>
      <c r="AN79" s="63" t="s">
        <v>15</v>
      </c>
      <c r="AO79" s="64" t="s">
        <v>16</v>
      </c>
      <c r="AP79" s="63" t="s">
        <v>17</v>
      </c>
      <c r="AQ79" s="63" t="s">
        <v>18</v>
      </c>
      <c r="AR79" s="76" t="s">
        <v>19</v>
      </c>
      <c r="AS79" s="76" t="s">
        <v>11</v>
      </c>
      <c r="AT79" s="61"/>
      <c r="AU79" s="63" t="s">
        <v>12</v>
      </c>
      <c r="AV79" s="63" t="s">
        <v>13</v>
      </c>
      <c r="AW79" s="63" t="s">
        <v>14</v>
      </c>
      <c r="AX79" s="63" t="s">
        <v>15</v>
      </c>
      <c r="AY79" s="64" t="s">
        <v>16</v>
      </c>
      <c r="AZ79" s="63" t="s">
        <v>17</v>
      </c>
      <c r="BA79" s="63" t="s">
        <v>18</v>
      </c>
      <c r="BB79" s="76" t="s">
        <v>19</v>
      </c>
    </row>
    <row r="80" spans="1:54" x14ac:dyDescent="0.25">
      <c r="A80" s="61" t="s">
        <v>20</v>
      </c>
      <c r="B80" s="136">
        <f>F3</f>
        <v>1.760279654691975</v>
      </c>
      <c r="C80" s="80">
        <f>'Alimentos&amp;Bebidas 2'!B28</f>
        <v>0</v>
      </c>
      <c r="D80" s="80">
        <f>'Alimentos&amp;Bebidas 2'!C28</f>
        <v>1</v>
      </c>
      <c r="E80" s="80">
        <f>'Alimentos&amp;Bebidas 2'!D28</f>
        <v>0</v>
      </c>
      <c r="F80" s="80">
        <f>'Alimentos&amp;Bebidas 2'!E28</f>
        <v>0</v>
      </c>
      <c r="G80" s="80">
        <f>'Alimentos&amp;Bebidas 2'!F28</f>
        <v>0</v>
      </c>
      <c r="H80" s="80">
        <f>'Alimentos&amp;Bebidas 2'!G28</f>
        <v>0</v>
      </c>
      <c r="I80" s="80">
        <f>'Alimentos&amp;Bebidas 2'!H28</f>
        <v>0</v>
      </c>
      <c r="J80" s="77">
        <f t="shared" ref="J80:J97" si="31">SUM(C80:I80)</f>
        <v>1</v>
      </c>
      <c r="K80" s="61" t="s">
        <v>20</v>
      </c>
      <c r="L80" s="66">
        <f t="shared" ref="L80:L97" si="32">C80*$B80</f>
        <v>0</v>
      </c>
      <c r="M80" s="66">
        <f t="shared" ref="M80:M97" si="33">D80*$B80</f>
        <v>1.760279654691975</v>
      </c>
      <c r="N80" s="66">
        <f t="shared" ref="N80:N97" si="34">E80*$B80</f>
        <v>0</v>
      </c>
      <c r="O80" s="66">
        <f t="shared" ref="O80:O97" si="35">F80*$B80</f>
        <v>0</v>
      </c>
      <c r="P80" s="66">
        <f t="shared" ref="P80:P97" si="36">G80*$B80</f>
        <v>0</v>
      </c>
      <c r="Q80" s="66">
        <f t="shared" ref="Q80:Q97" si="37">H80*$B80</f>
        <v>0</v>
      </c>
      <c r="R80" s="66">
        <f t="shared" ref="R80:R95" si="38">I80*$B80</f>
        <v>0</v>
      </c>
      <c r="S80" s="74">
        <f t="shared" ref="S80:S93" si="39">SUM(L80:R80)</f>
        <v>1.760279654691975</v>
      </c>
      <c r="T80" s="61" t="s">
        <v>20</v>
      </c>
      <c r="U80" s="72">
        <f>'Alimentos&amp;Bebidas 2'!K28</f>
        <v>0</v>
      </c>
      <c r="V80" s="72">
        <f>'Alimentos&amp;Bebidas 2'!L28</f>
        <v>0.92</v>
      </c>
      <c r="W80" s="72">
        <f>'Alimentos&amp;Bebidas 2'!M28</f>
        <v>0</v>
      </c>
      <c r="X80" s="72">
        <f>'Alimentos&amp;Bebidas 2'!N28</f>
        <v>0</v>
      </c>
      <c r="Y80" s="72">
        <f>'Alimentos&amp;Bebidas 2'!O28</f>
        <v>0</v>
      </c>
      <c r="Z80" s="72">
        <f>'Alimentos&amp;Bebidas 2'!P28</f>
        <v>0</v>
      </c>
      <c r="AA80" s="72">
        <f>'Alimentos&amp;Bebidas 2'!Q28</f>
        <v>0</v>
      </c>
      <c r="AB80" s="61" t="s">
        <v>20</v>
      </c>
      <c r="AC80" s="80">
        <f>'Alimentos&amp;Bebidas 2'!AB28</f>
        <v>0</v>
      </c>
      <c r="AD80" s="80">
        <f>'Alimentos&amp;Bebidas 2'!AC28</f>
        <v>0.92</v>
      </c>
      <c r="AE80" s="80">
        <f>'Alimentos&amp;Bebidas 2'!AD28</f>
        <v>0</v>
      </c>
      <c r="AF80" s="80">
        <f>'Alimentos&amp;Bebidas 2'!AE28</f>
        <v>0</v>
      </c>
      <c r="AG80" s="80">
        <f>'Alimentos&amp;Bebidas 2'!AF28</f>
        <v>0</v>
      </c>
      <c r="AH80" s="80">
        <f>'Alimentos&amp;Bebidas 2'!AG28</f>
        <v>0</v>
      </c>
      <c r="AI80" s="80">
        <f>'Alimentos&amp;Bebidas 2'!AH28</f>
        <v>0</v>
      </c>
      <c r="AJ80" s="61" t="s">
        <v>20</v>
      </c>
      <c r="AK80" s="66">
        <f t="shared" ref="AK80:AQ97" si="40">U80*L80</f>
        <v>0</v>
      </c>
      <c r="AL80" s="66">
        <f>V80*M80</f>
        <v>1.6194572823166171</v>
      </c>
      <c r="AM80" s="66">
        <f t="shared" ref="AM80:AQ95" si="41">W80*N80</f>
        <v>0</v>
      </c>
      <c r="AN80" s="66">
        <f t="shared" si="41"/>
        <v>0</v>
      </c>
      <c r="AO80" s="66">
        <f t="shared" si="41"/>
        <v>0</v>
      </c>
      <c r="AP80" s="66">
        <f t="shared" si="41"/>
        <v>0</v>
      </c>
      <c r="AQ80" s="66">
        <f t="shared" si="41"/>
        <v>0</v>
      </c>
      <c r="AR80" s="74">
        <f t="shared" ref="AR80:AR97" si="42">SUM(AK80:AQ80)</f>
        <v>1.6194572823166171</v>
      </c>
      <c r="AS80" s="74">
        <f t="shared" ref="AS80:AS97" si="43">S80-AR80</f>
        <v>0.14082237237535788</v>
      </c>
      <c r="AT80" s="61" t="s">
        <v>20</v>
      </c>
      <c r="AU80" s="66">
        <f t="shared" ref="AU80:BA95" si="44">IFERROR(L80*(1-U80/(AC80)),0)</f>
        <v>0</v>
      </c>
      <c r="AV80" s="66">
        <f t="shared" si="44"/>
        <v>0</v>
      </c>
      <c r="AW80" s="66">
        <f t="shared" si="44"/>
        <v>0</v>
      </c>
      <c r="AX80" s="66">
        <f t="shared" si="44"/>
        <v>0</v>
      </c>
      <c r="AY80" s="66">
        <f t="shared" si="44"/>
        <v>0</v>
      </c>
      <c r="AZ80" s="66">
        <f t="shared" si="44"/>
        <v>0</v>
      </c>
      <c r="BA80" s="66">
        <f t="shared" si="44"/>
        <v>0</v>
      </c>
      <c r="BB80" s="74">
        <f t="shared" ref="BB80:BB97" si="45">SUM(AU80:BA80)</f>
        <v>0</v>
      </c>
    </row>
    <row r="81" spans="1:54" x14ac:dyDescent="0.25">
      <c r="A81" s="61" t="s">
        <v>21</v>
      </c>
      <c r="B81" s="136">
        <f t="shared" ref="B81:B97" si="46">F4</f>
        <v>0</v>
      </c>
      <c r="C81" s="80">
        <f>'Alimentos&amp;Bebidas 2'!B29</f>
        <v>0</v>
      </c>
      <c r="D81" s="80">
        <f>'Alimentos&amp;Bebidas 2'!C29</f>
        <v>0</v>
      </c>
      <c r="E81" s="80">
        <f>'Alimentos&amp;Bebidas 2'!D29</f>
        <v>0</v>
      </c>
      <c r="F81" s="80">
        <f>'Alimentos&amp;Bebidas 2'!E29</f>
        <v>0</v>
      </c>
      <c r="G81" s="80">
        <f>'Alimentos&amp;Bebidas 2'!F29</f>
        <v>0</v>
      </c>
      <c r="H81" s="80">
        <f>'Alimentos&amp;Bebidas 2'!G29</f>
        <v>0</v>
      </c>
      <c r="I81" s="80">
        <f>'Alimentos&amp;Bebidas 2'!H29</f>
        <v>0</v>
      </c>
      <c r="J81" s="77">
        <f t="shared" si="31"/>
        <v>0</v>
      </c>
      <c r="K81" s="61" t="s">
        <v>21</v>
      </c>
      <c r="L81" s="66">
        <f t="shared" si="32"/>
        <v>0</v>
      </c>
      <c r="M81" s="66">
        <f t="shared" si="33"/>
        <v>0</v>
      </c>
      <c r="N81" s="66">
        <f t="shared" si="34"/>
        <v>0</v>
      </c>
      <c r="O81" s="66">
        <f t="shared" si="35"/>
        <v>0</v>
      </c>
      <c r="P81" s="66">
        <f t="shared" si="36"/>
        <v>0</v>
      </c>
      <c r="Q81" s="66">
        <f t="shared" si="37"/>
        <v>0</v>
      </c>
      <c r="R81" s="66">
        <f t="shared" si="38"/>
        <v>0</v>
      </c>
      <c r="S81" s="74">
        <f t="shared" si="39"/>
        <v>0</v>
      </c>
      <c r="T81" s="61" t="s">
        <v>21</v>
      </c>
      <c r="U81" s="72">
        <f>'Alimentos&amp;Bebidas 2'!K29</f>
        <v>0</v>
      </c>
      <c r="V81" s="72">
        <f>'Alimentos&amp;Bebidas 2'!L29</f>
        <v>0</v>
      </c>
      <c r="W81" s="72">
        <f>'Alimentos&amp;Bebidas 2'!M29</f>
        <v>0</v>
      </c>
      <c r="X81" s="72">
        <f>'Alimentos&amp;Bebidas 2'!N29</f>
        <v>0</v>
      </c>
      <c r="Y81" s="72">
        <f>'Alimentos&amp;Bebidas 2'!O29</f>
        <v>0</v>
      </c>
      <c r="Z81" s="72">
        <f>'Alimentos&amp;Bebidas 2'!P29</f>
        <v>0</v>
      </c>
      <c r="AA81" s="72">
        <f>'Alimentos&amp;Bebidas 2'!Q29</f>
        <v>0</v>
      </c>
      <c r="AB81" s="61" t="s">
        <v>21</v>
      </c>
      <c r="AC81" s="80">
        <f>'Alimentos&amp;Bebidas 2'!AB29</f>
        <v>0</v>
      </c>
      <c r="AD81" s="80">
        <f>'Alimentos&amp;Bebidas 2'!AC29</f>
        <v>0</v>
      </c>
      <c r="AE81" s="80">
        <f>'Alimentos&amp;Bebidas 2'!AD29</f>
        <v>0</v>
      </c>
      <c r="AF81" s="80">
        <f>'Alimentos&amp;Bebidas 2'!AE29</f>
        <v>0</v>
      </c>
      <c r="AG81" s="80">
        <f>'Alimentos&amp;Bebidas 2'!AF29</f>
        <v>0</v>
      </c>
      <c r="AH81" s="80">
        <f>'Alimentos&amp;Bebidas 2'!AG29</f>
        <v>0</v>
      </c>
      <c r="AI81" s="80">
        <f>'Alimentos&amp;Bebidas 2'!AH29</f>
        <v>0</v>
      </c>
      <c r="AJ81" s="61" t="s">
        <v>21</v>
      </c>
      <c r="AK81" s="66">
        <f t="shared" si="40"/>
        <v>0</v>
      </c>
      <c r="AL81" s="66">
        <f t="shared" si="40"/>
        <v>0</v>
      </c>
      <c r="AM81" s="66">
        <f>W81*N81</f>
        <v>0</v>
      </c>
      <c r="AN81" s="66">
        <f t="shared" si="41"/>
        <v>0</v>
      </c>
      <c r="AO81" s="66">
        <f t="shared" si="41"/>
        <v>0</v>
      </c>
      <c r="AP81" s="66">
        <f t="shared" si="41"/>
        <v>0</v>
      </c>
      <c r="AQ81" s="66">
        <f t="shared" si="41"/>
        <v>0</v>
      </c>
      <c r="AR81" s="74">
        <f t="shared" si="42"/>
        <v>0</v>
      </c>
      <c r="AS81" s="74">
        <f t="shared" si="43"/>
        <v>0</v>
      </c>
      <c r="AT81" s="61" t="s">
        <v>21</v>
      </c>
      <c r="AU81" s="66">
        <f t="shared" si="44"/>
        <v>0</v>
      </c>
      <c r="AV81" s="66">
        <f t="shared" si="44"/>
        <v>0</v>
      </c>
      <c r="AW81" s="66">
        <f t="shared" si="44"/>
        <v>0</v>
      </c>
      <c r="AX81" s="66">
        <f t="shared" si="44"/>
        <v>0</v>
      </c>
      <c r="AY81" s="66">
        <f t="shared" si="44"/>
        <v>0</v>
      </c>
      <c r="AZ81" s="66">
        <f t="shared" si="44"/>
        <v>0</v>
      </c>
      <c r="BA81" s="66">
        <f t="shared" si="44"/>
        <v>0</v>
      </c>
      <c r="BB81" s="74">
        <f t="shared" si="45"/>
        <v>0</v>
      </c>
    </row>
    <row r="82" spans="1:54" x14ac:dyDescent="0.25">
      <c r="A82" s="61" t="s">
        <v>22</v>
      </c>
      <c r="B82" s="136">
        <f t="shared" si="46"/>
        <v>0</v>
      </c>
      <c r="C82" s="80">
        <f>'Alimentos&amp;Bebidas 2'!B30</f>
        <v>0</v>
      </c>
      <c r="D82" s="80">
        <f>'Alimentos&amp;Bebidas 2'!C30</f>
        <v>0</v>
      </c>
      <c r="E82" s="80">
        <f>'Alimentos&amp;Bebidas 2'!D30</f>
        <v>0</v>
      </c>
      <c r="F82" s="80">
        <f>'Alimentos&amp;Bebidas 2'!E30</f>
        <v>0</v>
      </c>
      <c r="G82" s="80">
        <f>'Alimentos&amp;Bebidas 2'!F30</f>
        <v>0</v>
      </c>
      <c r="H82" s="80">
        <f>'Alimentos&amp;Bebidas 2'!G30</f>
        <v>0</v>
      </c>
      <c r="I82" s="80">
        <f>'Alimentos&amp;Bebidas 2'!H30</f>
        <v>0</v>
      </c>
      <c r="J82" s="77">
        <f t="shared" si="31"/>
        <v>0</v>
      </c>
      <c r="K82" s="61" t="s">
        <v>22</v>
      </c>
      <c r="L82" s="66">
        <f t="shared" si="32"/>
        <v>0</v>
      </c>
      <c r="M82" s="66">
        <f t="shared" si="33"/>
        <v>0</v>
      </c>
      <c r="N82" s="66">
        <f t="shared" si="34"/>
        <v>0</v>
      </c>
      <c r="O82" s="66">
        <f t="shared" si="35"/>
        <v>0</v>
      </c>
      <c r="P82" s="66">
        <f t="shared" si="36"/>
        <v>0</v>
      </c>
      <c r="Q82" s="66">
        <f t="shared" si="37"/>
        <v>0</v>
      </c>
      <c r="R82" s="66">
        <f t="shared" si="38"/>
        <v>0</v>
      </c>
      <c r="S82" s="74">
        <f t="shared" si="39"/>
        <v>0</v>
      </c>
      <c r="T82" s="61" t="s">
        <v>22</v>
      </c>
      <c r="U82" s="72">
        <f>'Alimentos&amp;Bebidas 2'!K30</f>
        <v>0</v>
      </c>
      <c r="V82" s="72">
        <f>'Alimentos&amp;Bebidas 2'!L30</f>
        <v>0</v>
      </c>
      <c r="W82" s="72">
        <f>'Alimentos&amp;Bebidas 2'!M30</f>
        <v>0</v>
      </c>
      <c r="X82" s="72">
        <f>'Alimentos&amp;Bebidas 2'!N30</f>
        <v>0</v>
      </c>
      <c r="Y82" s="72">
        <f>'Alimentos&amp;Bebidas 2'!O30</f>
        <v>0</v>
      </c>
      <c r="Z82" s="72">
        <f>'Alimentos&amp;Bebidas 2'!P30</f>
        <v>0</v>
      </c>
      <c r="AA82" s="72">
        <f>'Alimentos&amp;Bebidas 2'!Q30</f>
        <v>0</v>
      </c>
      <c r="AB82" s="61" t="s">
        <v>22</v>
      </c>
      <c r="AC82" s="80">
        <f>'Alimentos&amp;Bebidas 2'!AB30</f>
        <v>0</v>
      </c>
      <c r="AD82" s="80">
        <f>'Alimentos&amp;Bebidas 2'!AC30</f>
        <v>0</v>
      </c>
      <c r="AE82" s="80">
        <f>'Alimentos&amp;Bebidas 2'!AD30</f>
        <v>0</v>
      </c>
      <c r="AF82" s="80">
        <f>'Alimentos&amp;Bebidas 2'!AE30</f>
        <v>0</v>
      </c>
      <c r="AG82" s="80">
        <f>'Alimentos&amp;Bebidas 2'!AF30</f>
        <v>0</v>
      </c>
      <c r="AH82" s="80">
        <f>'Alimentos&amp;Bebidas 2'!AG30</f>
        <v>0</v>
      </c>
      <c r="AI82" s="80">
        <f>'Alimentos&amp;Bebidas 2'!AH30</f>
        <v>0</v>
      </c>
      <c r="AJ82" s="61" t="s">
        <v>22</v>
      </c>
      <c r="AK82" s="66">
        <f t="shared" si="40"/>
        <v>0</v>
      </c>
      <c r="AL82" s="66">
        <f t="shared" si="40"/>
        <v>0</v>
      </c>
      <c r="AM82" s="66">
        <f t="shared" si="40"/>
        <v>0</v>
      </c>
      <c r="AN82" s="66">
        <f t="shared" si="41"/>
        <v>0</v>
      </c>
      <c r="AO82" s="66">
        <f t="shared" si="41"/>
        <v>0</v>
      </c>
      <c r="AP82" s="66">
        <f t="shared" si="41"/>
        <v>0</v>
      </c>
      <c r="AQ82" s="66">
        <f t="shared" si="41"/>
        <v>0</v>
      </c>
      <c r="AR82" s="74">
        <f t="shared" si="42"/>
        <v>0</v>
      </c>
      <c r="AS82" s="74">
        <f t="shared" si="43"/>
        <v>0</v>
      </c>
      <c r="AT82" s="61" t="s">
        <v>22</v>
      </c>
      <c r="AU82" s="66">
        <f t="shared" si="44"/>
        <v>0</v>
      </c>
      <c r="AV82" s="66">
        <f t="shared" si="44"/>
        <v>0</v>
      </c>
      <c r="AW82" s="66">
        <f t="shared" si="44"/>
        <v>0</v>
      </c>
      <c r="AX82" s="66">
        <f t="shared" si="44"/>
        <v>0</v>
      </c>
      <c r="AY82" s="66">
        <f t="shared" si="44"/>
        <v>0</v>
      </c>
      <c r="AZ82" s="66">
        <f t="shared" si="44"/>
        <v>0</v>
      </c>
      <c r="BA82" s="66">
        <f t="shared" si="44"/>
        <v>0</v>
      </c>
      <c r="BB82" s="74">
        <f t="shared" si="45"/>
        <v>0</v>
      </c>
    </row>
    <row r="83" spans="1:54" x14ac:dyDescent="0.25">
      <c r="A83" s="61" t="s">
        <v>23</v>
      </c>
      <c r="B83" s="136">
        <f t="shared" si="46"/>
        <v>0</v>
      </c>
      <c r="C83" s="80">
        <f>'Alimentos&amp;Bebidas 2'!B31</f>
        <v>0</v>
      </c>
      <c r="D83" s="80">
        <f>'Alimentos&amp;Bebidas 2'!C31</f>
        <v>0</v>
      </c>
      <c r="E83" s="80">
        <f>'Alimentos&amp;Bebidas 2'!D31</f>
        <v>0</v>
      </c>
      <c r="F83" s="80">
        <f>'Alimentos&amp;Bebidas 2'!E31</f>
        <v>0</v>
      </c>
      <c r="G83" s="80">
        <f>'Alimentos&amp;Bebidas 2'!F31</f>
        <v>0</v>
      </c>
      <c r="H83" s="80">
        <f>'Alimentos&amp;Bebidas 2'!G31</f>
        <v>0</v>
      </c>
      <c r="I83" s="80">
        <f>'Alimentos&amp;Bebidas 2'!H31</f>
        <v>0</v>
      </c>
      <c r="J83" s="77">
        <f t="shared" si="31"/>
        <v>0</v>
      </c>
      <c r="K83" s="61" t="s">
        <v>23</v>
      </c>
      <c r="L83" s="66">
        <f t="shared" si="32"/>
        <v>0</v>
      </c>
      <c r="M83" s="66">
        <f t="shared" si="33"/>
        <v>0</v>
      </c>
      <c r="N83" s="66">
        <f t="shared" si="34"/>
        <v>0</v>
      </c>
      <c r="O83" s="66">
        <f t="shared" si="35"/>
        <v>0</v>
      </c>
      <c r="P83" s="66">
        <f t="shared" si="36"/>
        <v>0</v>
      </c>
      <c r="Q83" s="66">
        <f t="shared" si="37"/>
        <v>0</v>
      </c>
      <c r="R83" s="66">
        <f t="shared" si="38"/>
        <v>0</v>
      </c>
      <c r="S83" s="74">
        <f t="shared" si="39"/>
        <v>0</v>
      </c>
      <c r="T83" s="61" t="s">
        <v>23</v>
      </c>
      <c r="U83" s="72">
        <f>'Alimentos&amp;Bebidas 2'!K31</f>
        <v>0</v>
      </c>
      <c r="V83" s="72">
        <f>'Alimentos&amp;Bebidas 2'!L31</f>
        <v>0</v>
      </c>
      <c r="W83" s="72">
        <f>'Alimentos&amp;Bebidas 2'!M31</f>
        <v>0</v>
      </c>
      <c r="X83" s="72">
        <f>'Alimentos&amp;Bebidas 2'!N31</f>
        <v>0</v>
      </c>
      <c r="Y83" s="72">
        <f>'Alimentos&amp;Bebidas 2'!O31</f>
        <v>0</v>
      </c>
      <c r="Z83" s="72">
        <f>'Alimentos&amp;Bebidas 2'!P31</f>
        <v>0</v>
      </c>
      <c r="AA83" s="72">
        <f>'Alimentos&amp;Bebidas 2'!Q31</f>
        <v>0</v>
      </c>
      <c r="AB83" s="61" t="s">
        <v>23</v>
      </c>
      <c r="AC83" s="80">
        <f>'Alimentos&amp;Bebidas 2'!AB31</f>
        <v>0</v>
      </c>
      <c r="AD83" s="80">
        <f>'Alimentos&amp;Bebidas 2'!AC31</f>
        <v>0</v>
      </c>
      <c r="AE83" s="80">
        <f>'Alimentos&amp;Bebidas 2'!AD31</f>
        <v>0</v>
      </c>
      <c r="AF83" s="80">
        <f>'Alimentos&amp;Bebidas 2'!AE31</f>
        <v>0</v>
      </c>
      <c r="AG83" s="80">
        <f>'Alimentos&amp;Bebidas 2'!AF31</f>
        <v>0</v>
      </c>
      <c r="AH83" s="80">
        <f>'Alimentos&amp;Bebidas 2'!AG31</f>
        <v>0</v>
      </c>
      <c r="AI83" s="80">
        <f>'Alimentos&amp;Bebidas 2'!AH31</f>
        <v>0</v>
      </c>
      <c r="AJ83" s="61" t="s">
        <v>23</v>
      </c>
      <c r="AK83" s="66">
        <f t="shared" si="40"/>
        <v>0</v>
      </c>
      <c r="AL83" s="66">
        <f t="shared" si="40"/>
        <v>0</v>
      </c>
      <c r="AM83" s="66">
        <f t="shared" si="40"/>
        <v>0</v>
      </c>
      <c r="AN83" s="66">
        <f t="shared" si="41"/>
        <v>0</v>
      </c>
      <c r="AO83" s="66">
        <f t="shared" si="41"/>
        <v>0</v>
      </c>
      <c r="AP83" s="66">
        <f t="shared" si="41"/>
        <v>0</v>
      </c>
      <c r="AQ83" s="66">
        <f t="shared" si="41"/>
        <v>0</v>
      </c>
      <c r="AR83" s="74">
        <f t="shared" si="42"/>
        <v>0</v>
      </c>
      <c r="AS83" s="74">
        <f t="shared" si="43"/>
        <v>0</v>
      </c>
      <c r="AT83" s="61" t="s">
        <v>23</v>
      </c>
      <c r="AU83" s="66">
        <f t="shared" si="44"/>
        <v>0</v>
      </c>
      <c r="AV83" s="66">
        <f t="shared" si="44"/>
        <v>0</v>
      </c>
      <c r="AW83" s="66">
        <f t="shared" si="44"/>
        <v>0</v>
      </c>
      <c r="AX83" s="66">
        <f t="shared" si="44"/>
        <v>0</v>
      </c>
      <c r="AY83" s="66">
        <f t="shared" si="44"/>
        <v>0</v>
      </c>
      <c r="AZ83" s="66">
        <f t="shared" si="44"/>
        <v>0</v>
      </c>
      <c r="BA83" s="66">
        <f t="shared" si="44"/>
        <v>0</v>
      </c>
      <c r="BB83" s="74">
        <f t="shared" si="45"/>
        <v>0</v>
      </c>
    </row>
    <row r="84" spans="1:54" x14ac:dyDescent="0.25">
      <c r="A84" s="67" t="s">
        <v>24</v>
      </c>
      <c r="B84" s="136">
        <f t="shared" si="46"/>
        <v>0</v>
      </c>
      <c r="C84" s="80">
        <f>'Alimentos&amp;Bebidas 2'!B32</f>
        <v>0</v>
      </c>
      <c r="D84" s="80">
        <f>'Alimentos&amp;Bebidas 2'!C32</f>
        <v>0</v>
      </c>
      <c r="E84" s="80">
        <f>'Alimentos&amp;Bebidas 2'!D32</f>
        <v>0</v>
      </c>
      <c r="F84" s="80">
        <f>'Alimentos&amp;Bebidas 2'!E32</f>
        <v>0</v>
      </c>
      <c r="G84" s="80">
        <f>'Alimentos&amp;Bebidas 2'!F32</f>
        <v>0</v>
      </c>
      <c r="H84" s="80">
        <f>'Alimentos&amp;Bebidas 2'!G32</f>
        <v>0</v>
      </c>
      <c r="I84" s="80">
        <f>'Alimentos&amp;Bebidas 2'!H32</f>
        <v>0</v>
      </c>
      <c r="J84" s="77">
        <f t="shared" si="31"/>
        <v>0</v>
      </c>
      <c r="K84" s="67" t="s">
        <v>24</v>
      </c>
      <c r="L84" s="66">
        <f t="shared" si="32"/>
        <v>0</v>
      </c>
      <c r="M84" s="66">
        <f t="shared" si="33"/>
        <v>0</v>
      </c>
      <c r="N84" s="66">
        <f t="shared" si="34"/>
        <v>0</v>
      </c>
      <c r="O84" s="66">
        <f t="shared" si="35"/>
        <v>0</v>
      </c>
      <c r="P84" s="66">
        <f t="shared" si="36"/>
        <v>0</v>
      </c>
      <c r="Q84" s="66">
        <f t="shared" si="37"/>
        <v>0</v>
      </c>
      <c r="R84" s="66">
        <f t="shared" si="38"/>
        <v>0</v>
      </c>
      <c r="S84" s="74">
        <f t="shared" si="39"/>
        <v>0</v>
      </c>
      <c r="T84" s="67" t="s">
        <v>24</v>
      </c>
      <c r="U84" s="72">
        <f>'Alimentos&amp;Bebidas 2'!K32</f>
        <v>0</v>
      </c>
      <c r="V84" s="72">
        <f>'Alimentos&amp;Bebidas 2'!L32</f>
        <v>0</v>
      </c>
      <c r="W84" s="72">
        <f>'Alimentos&amp;Bebidas 2'!M32</f>
        <v>0</v>
      </c>
      <c r="X84" s="72">
        <f>'Alimentos&amp;Bebidas 2'!N32</f>
        <v>0</v>
      </c>
      <c r="Y84" s="72">
        <f>'Alimentos&amp;Bebidas 2'!O32</f>
        <v>0</v>
      </c>
      <c r="Z84" s="72">
        <f>'Alimentos&amp;Bebidas 2'!P32</f>
        <v>0</v>
      </c>
      <c r="AA84" s="72">
        <f>'Alimentos&amp;Bebidas 2'!Q32</f>
        <v>0</v>
      </c>
      <c r="AB84" s="67" t="s">
        <v>24</v>
      </c>
      <c r="AC84" s="80">
        <f>'Alimentos&amp;Bebidas 2'!AB32</f>
        <v>0</v>
      </c>
      <c r="AD84" s="80">
        <f>'Alimentos&amp;Bebidas 2'!AC32</f>
        <v>0</v>
      </c>
      <c r="AE84" s="80">
        <f>'Alimentos&amp;Bebidas 2'!AD32</f>
        <v>0</v>
      </c>
      <c r="AF84" s="80">
        <f>'Alimentos&amp;Bebidas 2'!AE32</f>
        <v>0</v>
      </c>
      <c r="AG84" s="80">
        <f>'Alimentos&amp;Bebidas 2'!AF32</f>
        <v>0</v>
      </c>
      <c r="AH84" s="80">
        <f>'Alimentos&amp;Bebidas 2'!AG32</f>
        <v>0</v>
      </c>
      <c r="AI84" s="80">
        <f>'Alimentos&amp;Bebidas 2'!AH32</f>
        <v>0</v>
      </c>
      <c r="AJ84" s="67" t="s">
        <v>24</v>
      </c>
      <c r="AK84" s="66">
        <f t="shared" si="40"/>
        <v>0</v>
      </c>
      <c r="AL84" s="66">
        <f t="shared" si="40"/>
        <v>0</v>
      </c>
      <c r="AM84" s="66">
        <f t="shared" si="40"/>
        <v>0</v>
      </c>
      <c r="AN84" s="66">
        <f t="shared" si="41"/>
        <v>0</v>
      </c>
      <c r="AO84" s="66">
        <f t="shared" si="41"/>
        <v>0</v>
      </c>
      <c r="AP84" s="66">
        <f t="shared" si="41"/>
        <v>0</v>
      </c>
      <c r="AQ84" s="66">
        <f t="shared" si="41"/>
        <v>0</v>
      </c>
      <c r="AR84" s="74">
        <f t="shared" si="42"/>
        <v>0</v>
      </c>
      <c r="AS84" s="74">
        <f t="shared" si="43"/>
        <v>0</v>
      </c>
      <c r="AT84" s="67" t="s">
        <v>24</v>
      </c>
      <c r="AU84" s="66">
        <f t="shared" si="44"/>
        <v>0</v>
      </c>
      <c r="AV84" s="66">
        <f t="shared" si="44"/>
        <v>0</v>
      </c>
      <c r="AW84" s="66">
        <f t="shared" si="44"/>
        <v>0</v>
      </c>
      <c r="AX84" s="66">
        <f t="shared" si="44"/>
        <v>0</v>
      </c>
      <c r="AY84" s="66">
        <f t="shared" si="44"/>
        <v>0</v>
      </c>
      <c r="AZ84" s="66">
        <f t="shared" si="44"/>
        <v>0</v>
      </c>
      <c r="BA84" s="66">
        <f t="shared" si="44"/>
        <v>0</v>
      </c>
      <c r="BB84" s="74">
        <f t="shared" si="45"/>
        <v>0</v>
      </c>
    </row>
    <row r="85" spans="1:54" x14ac:dyDescent="0.25">
      <c r="A85" s="68" t="s">
        <v>25</v>
      </c>
      <c r="B85" s="136">
        <f t="shared" si="46"/>
        <v>0</v>
      </c>
      <c r="C85" s="80">
        <f>'Alimentos&amp;Bebidas 2'!B33</f>
        <v>0</v>
      </c>
      <c r="D85" s="80">
        <f>'Alimentos&amp;Bebidas 2'!C33</f>
        <v>0</v>
      </c>
      <c r="E85" s="80">
        <f>'Alimentos&amp;Bebidas 2'!D33</f>
        <v>0</v>
      </c>
      <c r="F85" s="80">
        <f>'Alimentos&amp;Bebidas 2'!E33</f>
        <v>0</v>
      </c>
      <c r="G85" s="80">
        <f>'Alimentos&amp;Bebidas 2'!F33</f>
        <v>0</v>
      </c>
      <c r="H85" s="80">
        <f>'Alimentos&amp;Bebidas 2'!G33</f>
        <v>0</v>
      </c>
      <c r="I85" s="80">
        <f>'Alimentos&amp;Bebidas 2'!H33</f>
        <v>0</v>
      </c>
      <c r="J85" s="77">
        <f t="shared" si="31"/>
        <v>0</v>
      </c>
      <c r="K85" s="68" t="s">
        <v>25</v>
      </c>
      <c r="L85" s="66">
        <f t="shared" si="32"/>
        <v>0</v>
      </c>
      <c r="M85" s="66">
        <f t="shared" si="33"/>
        <v>0</v>
      </c>
      <c r="N85" s="66">
        <f t="shared" si="34"/>
        <v>0</v>
      </c>
      <c r="O85" s="66">
        <f t="shared" si="35"/>
        <v>0</v>
      </c>
      <c r="P85" s="66">
        <f t="shared" si="36"/>
        <v>0</v>
      </c>
      <c r="Q85" s="66">
        <f t="shared" si="37"/>
        <v>0</v>
      </c>
      <c r="R85" s="66">
        <f t="shared" si="38"/>
        <v>0</v>
      </c>
      <c r="S85" s="74">
        <f t="shared" si="39"/>
        <v>0</v>
      </c>
      <c r="T85" s="68" t="s">
        <v>25</v>
      </c>
      <c r="U85" s="72">
        <f>'Alimentos&amp;Bebidas 2'!K33</f>
        <v>0</v>
      </c>
      <c r="V85" s="72">
        <f>'Alimentos&amp;Bebidas 2'!L33</f>
        <v>0</v>
      </c>
      <c r="W85" s="72">
        <f>'Alimentos&amp;Bebidas 2'!M33</f>
        <v>0</v>
      </c>
      <c r="X85" s="72">
        <f>'Alimentos&amp;Bebidas 2'!N33</f>
        <v>0</v>
      </c>
      <c r="Y85" s="72">
        <f>'Alimentos&amp;Bebidas 2'!O33</f>
        <v>0</v>
      </c>
      <c r="Z85" s="72">
        <f>'Alimentos&amp;Bebidas 2'!P33</f>
        <v>0</v>
      </c>
      <c r="AA85" s="72">
        <f>'Alimentos&amp;Bebidas 2'!Q33</f>
        <v>0</v>
      </c>
      <c r="AB85" s="68" t="s">
        <v>25</v>
      </c>
      <c r="AC85" s="80">
        <f>'Alimentos&amp;Bebidas 2'!AB33</f>
        <v>0</v>
      </c>
      <c r="AD85" s="80">
        <f>'Alimentos&amp;Bebidas 2'!AC33</f>
        <v>0</v>
      </c>
      <c r="AE85" s="80">
        <f>'Alimentos&amp;Bebidas 2'!AD33</f>
        <v>0</v>
      </c>
      <c r="AF85" s="80">
        <f>'Alimentos&amp;Bebidas 2'!AE33</f>
        <v>0</v>
      </c>
      <c r="AG85" s="80">
        <f>'Alimentos&amp;Bebidas 2'!AF33</f>
        <v>0</v>
      </c>
      <c r="AH85" s="80">
        <f>'Alimentos&amp;Bebidas 2'!AG33</f>
        <v>0</v>
      </c>
      <c r="AI85" s="80">
        <f>'Alimentos&amp;Bebidas 2'!AH33</f>
        <v>0</v>
      </c>
      <c r="AJ85" s="68" t="s">
        <v>25</v>
      </c>
      <c r="AK85" s="66">
        <f t="shared" si="40"/>
        <v>0</v>
      </c>
      <c r="AL85" s="66">
        <f t="shared" si="40"/>
        <v>0</v>
      </c>
      <c r="AM85" s="66">
        <f t="shared" si="40"/>
        <v>0</v>
      </c>
      <c r="AN85" s="66">
        <f t="shared" si="41"/>
        <v>0</v>
      </c>
      <c r="AO85" s="66">
        <f t="shared" si="41"/>
        <v>0</v>
      </c>
      <c r="AP85" s="66">
        <f t="shared" si="41"/>
        <v>0</v>
      </c>
      <c r="AQ85" s="66">
        <f t="shared" si="41"/>
        <v>0</v>
      </c>
      <c r="AR85" s="74">
        <f t="shared" si="42"/>
        <v>0</v>
      </c>
      <c r="AS85" s="74">
        <f t="shared" si="43"/>
        <v>0</v>
      </c>
      <c r="AT85" s="68" t="s">
        <v>25</v>
      </c>
      <c r="AU85" s="66">
        <f t="shared" si="44"/>
        <v>0</v>
      </c>
      <c r="AV85" s="66">
        <f t="shared" si="44"/>
        <v>0</v>
      </c>
      <c r="AW85" s="66">
        <f t="shared" si="44"/>
        <v>0</v>
      </c>
      <c r="AX85" s="66">
        <f t="shared" si="44"/>
        <v>0</v>
      </c>
      <c r="AY85" s="66">
        <f t="shared" si="44"/>
        <v>0</v>
      </c>
      <c r="AZ85" s="66">
        <f t="shared" si="44"/>
        <v>0</v>
      </c>
      <c r="BA85" s="66">
        <f t="shared" si="44"/>
        <v>0</v>
      </c>
      <c r="BB85" s="74">
        <f t="shared" si="45"/>
        <v>0</v>
      </c>
    </row>
    <row r="86" spans="1:54" x14ac:dyDescent="0.25">
      <c r="A86" s="61" t="s">
        <v>26</v>
      </c>
      <c r="B86" s="136">
        <f t="shared" si="46"/>
        <v>0</v>
      </c>
      <c r="C86" s="80">
        <f>'Alimentos&amp;Bebidas 2'!B34</f>
        <v>0</v>
      </c>
      <c r="D86" s="80">
        <f>'Alimentos&amp;Bebidas 2'!C34</f>
        <v>0</v>
      </c>
      <c r="E86" s="80">
        <f>'Alimentos&amp;Bebidas 2'!D34</f>
        <v>0</v>
      </c>
      <c r="F86" s="80">
        <f>'Alimentos&amp;Bebidas 2'!E34</f>
        <v>0</v>
      </c>
      <c r="G86" s="80">
        <f>'Alimentos&amp;Bebidas 2'!F34</f>
        <v>0</v>
      </c>
      <c r="H86" s="80">
        <f>'Alimentos&amp;Bebidas 2'!G34</f>
        <v>0</v>
      </c>
      <c r="I86" s="80">
        <f>'Alimentos&amp;Bebidas 2'!H34</f>
        <v>0</v>
      </c>
      <c r="J86" s="77">
        <f t="shared" si="31"/>
        <v>0</v>
      </c>
      <c r="K86" s="61" t="s">
        <v>26</v>
      </c>
      <c r="L86" s="66">
        <f t="shared" si="32"/>
        <v>0</v>
      </c>
      <c r="M86" s="66">
        <f t="shared" si="33"/>
        <v>0</v>
      </c>
      <c r="N86" s="66">
        <f t="shared" si="34"/>
        <v>0</v>
      </c>
      <c r="O86" s="66">
        <f t="shared" si="35"/>
        <v>0</v>
      </c>
      <c r="P86" s="66">
        <f t="shared" si="36"/>
        <v>0</v>
      </c>
      <c r="Q86" s="66">
        <f t="shared" si="37"/>
        <v>0</v>
      </c>
      <c r="R86" s="66">
        <f t="shared" si="38"/>
        <v>0</v>
      </c>
      <c r="S86" s="74">
        <f t="shared" si="39"/>
        <v>0</v>
      </c>
      <c r="T86" s="61" t="s">
        <v>26</v>
      </c>
      <c r="U86" s="72">
        <f>'Alimentos&amp;Bebidas 2'!K34</f>
        <v>0</v>
      </c>
      <c r="V86" s="72">
        <f>'Alimentos&amp;Bebidas 2'!L34</f>
        <v>0</v>
      </c>
      <c r="W86" s="72">
        <f>'Alimentos&amp;Bebidas 2'!M34</f>
        <v>0</v>
      </c>
      <c r="X86" s="72">
        <f>'Alimentos&amp;Bebidas 2'!N34</f>
        <v>0</v>
      </c>
      <c r="Y86" s="72">
        <f>'Alimentos&amp;Bebidas 2'!O34</f>
        <v>0</v>
      </c>
      <c r="Z86" s="72">
        <f>'Alimentos&amp;Bebidas 2'!P34</f>
        <v>0</v>
      </c>
      <c r="AA86" s="72">
        <f>'Alimentos&amp;Bebidas 2'!Q34</f>
        <v>0</v>
      </c>
      <c r="AB86" s="61" t="s">
        <v>26</v>
      </c>
      <c r="AC86" s="80">
        <f>'Alimentos&amp;Bebidas 2'!AB34</f>
        <v>0</v>
      </c>
      <c r="AD86" s="80">
        <f>'Alimentos&amp;Bebidas 2'!AC34</f>
        <v>0</v>
      </c>
      <c r="AE86" s="80">
        <f>'Alimentos&amp;Bebidas 2'!AD34</f>
        <v>0</v>
      </c>
      <c r="AF86" s="80">
        <f>'Alimentos&amp;Bebidas 2'!AE34</f>
        <v>0</v>
      </c>
      <c r="AG86" s="80">
        <f>'Alimentos&amp;Bebidas 2'!AF34</f>
        <v>0</v>
      </c>
      <c r="AH86" s="80">
        <f>'Alimentos&amp;Bebidas 2'!AG34</f>
        <v>0</v>
      </c>
      <c r="AI86" s="80">
        <f>'Alimentos&amp;Bebidas 2'!AH34</f>
        <v>0</v>
      </c>
      <c r="AJ86" s="61" t="s">
        <v>26</v>
      </c>
      <c r="AK86" s="66">
        <f t="shared" si="40"/>
        <v>0</v>
      </c>
      <c r="AL86" s="66">
        <f t="shared" si="40"/>
        <v>0</v>
      </c>
      <c r="AM86" s="66">
        <f t="shared" si="40"/>
        <v>0</v>
      </c>
      <c r="AN86" s="66">
        <f t="shared" si="41"/>
        <v>0</v>
      </c>
      <c r="AO86" s="66">
        <f t="shared" si="41"/>
        <v>0</v>
      </c>
      <c r="AP86" s="66">
        <f t="shared" si="41"/>
        <v>0</v>
      </c>
      <c r="AQ86" s="66">
        <f t="shared" si="41"/>
        <v>0</v>
      </c>
      <c r="AR86" s="74">
        <f t="shared" si="42"/>
        <v>0</v>
      </c>
      <c r="AS86" s="74">
        <f t="shared" si="43"/>
        <v>0</v>
      </c>
      <c r="AT86" s="61" t="s">
        <v>26</v>
      </c>
      <c r="AU86" s="66">
        <f t="shared" si="44"/>
        <v>0</v>
      </c>
      <c r="AV86" s="66">
        <f t="shared" si="44"/>
        <v>0</v>
      </c>
      <c r="AW86" s="66">
        <f t="shared" si="44"/>
        <v>0</v>
      </c>
      <c r="AX86" s="66">
        <f t="shared" si="44"/>
        <v>0</v>
      </c>
      <c r="AY86" s="66">
        <f t="shared" si="44"/>
        <v>0</v>
      </c>
      <c r="AZ86" s="66">
        <f t="shared" si="44"/>
        <v>0</v>
      </c>
      <c r="BA86" s="66">
        <f t="shared" si="44"/>
        <v>0</v>
      </c>
      <c r="BB86" s="74">
        <f t="shared" si="45"/>
        <v>0</v>
      </c>
    </row>
    <row r="87" spans="1:54" x14ac:dyDescent="0.25">
      <c r="A87" s="61" t="s">
        <v>27</v>
      </c>
      <c r="B87" s="136">
        <f t="shared" si="46"/>
        <v>0</v>
      </c>
      <c r="C87" s="80">
        <f>'Alimentos&amp;Bebidas 2'!B35</f>
        <v>0</v>
      </c>
      <c r="D87" s="80">
        <f>'Alimentos&amp;Bebidas 2'!C35</f>
        <v>0</v>
      </c>
      <c r="E87" s="80">
        <f>'Alimentos&amp;Bebidas 2'!D35</f>
        <v>0</v>
      </c>
      <c r="F87" s="80">
        <f>'Alimentos&amp;Bebidas 2'!E35</f>
        <v>0</v>
      </c>
      <c r="G87" s="80">
        <f>'Alimentos&amp;Bebidas 2'!F35</f>
        <v>0</v>
      </c>
      <c r="H87" s="80">
        <f>'Alimentos&amp;Bebidas 2'!G35</f>
        <v>0</v>
      </c>
      <c r="I87" s="80">
        <f>'Alimentos&amp;Bebidas 2'!H35</f>
        <v>0</v>
      </c>
      <c r="J87" s="77">
        <f t="shared" si="31"/>
        <v>0</v>
      </c>
      <c r="K87" s="61" t="s">
        <v>27</v>
      </c>
      <c r="L87" s="66">
        <f t="shared" si="32"/>
        <v>0</v>
      </c>
      <c r="M87" s="66">
        <f t="shared" si="33"/>
        <v>0</v>
      </c>
      <c r="N87" s="66">
        <f t="shared" si="34"/>
        <v>0</v>
      </c>
      <c r="O87" s="66">
        <f t="shared" si="35"/>
        <v>0</v>
      </c>
      <c r="P87" s="66">
        <f t="shared" si="36"/>
        <v>0</v>
      </c>
      <c r="Q87" s="66">
        <f t="shared" si="37"/>
        <v>0</v>
      </c>
      <c r="R87" s="66">
        <f t="shared" si="38"/>
        <v>0</v>
      </c>
      <c r="S87" s="74">
        <f t="shared" si="39"/>
        <v>0</v>
      </c>
      <c r="T87" s="61" t="s">
        <v>27</v>
      </c>
      <c r="U87" s="72">
        <f>'Alimentos&amp;Bebidas 2'!K35</f>
        <v>0</v>
      </c>
      <c r="V87" s="72">
        <f>'Alimentos&amp;Bebidas 2'!L35</f>
        <v>0</v>
      </c>
      <c r="W87" s="72">
        <f>'Alimentos&amp;Bebidas 2'!M35</f>
        <v>0</v>
      </c>
      <c r="X87" s="72">
        <f>'Alimentos&amp;Bebidas 2'!N35</f>
        <v>0</v>
      </c>
      <c r="Y87" s="72">
        <f>'Alimentos&amp;Bebidas 2'!O35</f>
        <v>0</v>
      </c>
      <c r="Z87" s="72">
        <f>'Alimentos&amp;Bebidas 2'!P35</f>
        <v>0</v>
      </c>
      <c r="AA87" s="72">
        <f>'Alimentos&amp;Bebidas 2'!Q35</f>
        <v>0</v>
      </c>
      <c r="AB87" s="61" t="s">
        <v>27</v>
      </c>
      <c r="AC87" s="80">
        <f>'Alimentos&amp;Bebidas 2'!AB35</f>
        <v>0</v>
      </c>
      <c r="AD87" s="80">
        <f>'Alimentos&amp;Bebidas 2'!AC35</f>
        <v>0</v>
      </c>
      <c r="AE87" s="80">
        <f>'Alimentos&amp;Bebidas 2'!AD35</f>
        <v>0</v>
      </c>
      <c r="AF87" s="80">
        <f>'Alimentos&amp;Bebidas 2'!AE35</f>
        <v>0</v>
      </c>
      <c r="AG87" s="80">
        <f>'Alimentos&amp;Bebidas 2'!AF35</f>
        <v>0</v>
      </c>
      <c r="AH87" s="80">
        <f>'Alimentos&amp;Bebidas 2'!AG35</f>
        <v>0</v>
      </c>
      <c r="AI87" s="80">
        <f>'Alimentos&amp;Bebidas 2'!AH35</f>
        <v>0</v>
      </c>
      <c r="AJ87" s="61" t="s">
        <v>27</v>
      </c>
      <c r="AK87" s="66">
        <f t="shared" si="40"/>
        <v>0</v>
      </c>
      <c r="AL87" s="66">
        <f t="shared" si="40"/>
        <v>0</v>
      </c>
      <c r="AM87" s="66">
        <f t="shared" si="40"/>
        <v>0</v>
      </c>
      <c r="AN87" s="66">
        <f t="shared" si="41"/>
        <v>0</v>
      </c>
      <c r="AO87" s="66">
        <f t="shared" si="41"/>
        <v>0</v>
      </c>
      <c r="AP87" s="66">
        <f t="shared" si="41"/>
        <v>0</v>
      </c>
      <c r="AQ87" s="66">
        <f t="shared" si="41"/>
        <v>0</v>
      </c>
      <c r="AR87" s="74">
        <f t="shared" si="42"/>
        <v>0</v>
      </c>
      <c r="AS87" s="74">
        <f t="shared" si="43"/>
        <v>0</v>
      </c>
      <c r="AT87" s="61" t="s">
        <v>27</v>
      </c>
      <c r="AU87" s="66">
        <f t="shared" si="44"/>
        <v>0</v>
      </c>
      <c r="AV87" s="66">
        <f t="shared" si="44"/>
        <v>0</v>
      </c>
      <c r="AW87" s="66">
        <f t="shared" si="44"/>
        <v>0</v>
      </c>
      <c r="AX87" s="66">
        <f t="shared" si="44"/>
        <v>0</v>
      </c>
      <c r="AY87" s="66">
        <f t="shared" si="44"/>
        <v>0</v>
      </c>
      <c r="AZ87" s="66">
        <f t="shared" si="44"/>
        <v>0</v>
      </c>
      <c r="BA87" s="66">
        <f t="shared" si="44"/>
        <v>0</v>
      </c>
      <c r="BB87" s="74">
        <f t="shared" si="45"/>
        <v>0</v>
      </c>
    </row>
    <row r="88" spans="1:54" x14ac:dyDescent="0.25">
      <c r="A88" s="61" t="s">
        <v>28</v>
      </c>
      <c r="B88" s="136">
        <f t="shared" si="46"/>
        <v>0</v>
      </c>
      <c r="C88" s="80">
        <f>'Alimentos&amp;Bebidas 2'!B36</f>
        <v>0</v>
      </c>
      <c r="D88" s="80">
        <f>'Alimentos&amp;Bebidas 2'!C36</f>
        <v>0</v>
      </c>
      <c r="E88" s="80">
        <f>'Alimentos&amp;Bebidas 2'!D36</f>
        <v>0</v>
      </c>
      <c r="F88" s="80">
        <f>'Alimentos&amp;Bebidas 2'!E36</f>
        <v>0</v>
      </c>
      <c r="G88" s="80">
        <f>'Alimentos&amp;Bebidas 2'!F36</f>
        <v>0</v>
      </c>
      <c r="H88" s="80">
        <f>'Alimentos&amp;Bebidas 2'!G36</f>
        <v>0</v>
      </c>
      <c r="I88" s="80">
        <f>'Alimentos&amp;Bebidas 2'!H36</f>
        <v>0</v>
      </c>
      <c r="J88" s="77">
        <f t="shared" si="31"/>
        <v>0</v>
      </c>
      <c r="K88" s="61" t="s">
        <v>28</v>
      </c>
      <c r="L88" s="66">
        <f t="shared" si="32"/>
        <v>0</v>
      </c>
      <c r="M88" s="66">
        <f t="shared" si="33"/>
        <v>0</v>
      </c>
      <c r="N88" s="66">
        <f t="shared" si="34"/>
        <v>0</v>
      </c>
      <c r="O88" s="66">
        <f t="shared" si="35"/>
        <v>0</v>
      </c>
      <c r="P88" s="66">
        <f t="shared" si="36"/>
        <v>0</v>
      </c>
      <c r="Q88" s="66">
        <f t="shared" si="37"/>
        <v>0</v>
      </c>
      <c r="R88" s="66">
        <f t="shared" si="38"/>
        <v>0</v>
      </c>
      <c r="S88" s="74">
        <f t="shared" si="39"/>
        <v>0</v>
      </c>
      <c r="T88" s="61" t="s">
        <v>28</v>
      </c>
      <c r="U88" s="72">
        <f>'Alimentos&amp;Bebidas 2'!K36</f>
        <v>0</v>
      </c>
      <c r="V88" s="72">
        <f>'Alimentos&amp;Bebidas 2'!L36</f>
        <v>0</v>
      </c>
      <c r="W88" s="72">
        <f>'Alimentos&amp;Bebidas 2'!M36</f>
        <v>0</v>
      </c>
      <c r="X88" s="72">
        <f>'Alimentos&amp;Bebidas 2'!N36</f>
        <v>0</v>
      </c>
      <c r="Y88" s="72">
        <f>'Alimentos&amp;Bebidas 2'!O36</f>
        <v>0</v>
      </c>
      <c r="Z88" s="72">
        <f>'Alimentos&amp;Bebidas 2'!P36</f>
        <v>0</v>
      </c>
      <c r="AA88" s="72">
        <f>'Alimentos&amp;Bebidas 2'!Q36</f>
        <v>0</v>
      </c>
      <c r="AB88" s="61" t="s">
        <v>28</v>
      </c>
      <c r="AC88" s="80">
        <f>'Alimentos&amp;Bebidas 2'!AB36</f>
        <v>0</v>
      </c>
      <c r="AD88" s="80">
        <f>'Alimentos&amp;Bebidas 2'!AC36</f>
        <v>0</v>
      </c>
      <c r="AE88" s="80">
        <f>'Alimentos&amp;Bebidas 2'!AD36</f>
        <v>0</v>
      </c>
      <c r="AF88" s="80">
        <f>'Alimentos&amp;Bebidas 2'!AE36</f>
        <v>0</v>
      </c>
      <c r="AG88" s="80">
        <f>'Alimentos&amp;Bebidas 2'!AF36</f>
        <v>0</v>
      </c>
      <c r="AH88" s="80">
        <f>'Alimentos&amp;Bebidas 2'!AG36</f>
        <v>0</v>
      </c>
      <c r="AI88" s="80">
        <f>'Alimentos&amp;Bebidas 2'!AH36</f>
        <v>0</v>
      </c>
      <c r="AJ88" s="61" t="s">
        <v>28</v>
      </c>
      <c r="AK88" s="66">
        <f t="shared" si="40"/>
        <v>0</v>
      </c>
      <c r="AL88" s="66">
        <f t="shared" si="40"/>
        <v>0</v>
      </c>
      <c r="AM88" s="66">
        <f t="shared" si="40"/>
        <v>0</v>
      </c>
      <c r="AN88" s="66">
        <f t="shared" si="41"/>
        <v>0</v>
      </c>
      <c r="AO88" s="66">
        <f t="shared" si="41"/>
        <v>0</v>
      </c>
      <c r="AP88" s="66">
        <f t="shared" si="41"/>
        <v>0</v>
      </c>
      <c r="AQ88" s="66">
        <f t="shared" si="41"/>
        <v>0</v>
      </c>
      <c r="AR88" s="74">
        <f t="shared" si="42"/>
        <v>0</v>
      </c>
      <c r="AS88" s="74">
        <f t="shared" si="43"/>
        <v>0</v>
      </c>
      <c r="AT88" s="61" t="s">
        <v>28</v>
      </c>
      <c r="AU88" s="66">
        <f t="shared" si="44"/>
        <v>0</v>
      </c>
      <c r="AV88" s="66">
        <f t="shared" si="44"/>
        <v>0</v>
      </c>
      <c r="AW88" s="66">
        <f t="shared" si="44"/>
        <v>0</v>
      </c>
      <c r="AX88" s="66">
        <f t="shared" si="44"/>
        <v>0</v>
      </c>
      <c r="AY88" s="66">
        <f t="shared" si="44"/>
        <v>0</v>
      </c>
      <c r="AZ88" s="66">
        <f t="shared" si="44"/>
        <v>0</v>
      </c>
      <c r="BA88" s="66">
        <f t="shared" si="44"/>
        <v>0</v>
      </c>
      <c r="BB88" s="74">
        <f t="shared" si="45"/>
        <v>0</v>
      </c>
    </row>
    <row r="89" spans="1:54" x14ac:dyDescent="0.25">
      <c r="A89" s="61" t="s">
        <v>29</v>
      </c>
      <c r="B89" s="136">
        <f t="shared" si="46"/>
        <v>0</v>
      </c>
      <c r="C89" s="80">
        <f>'Alimentos&amp;Bebidas 2'!B37</f>
        <v>0</v>
      </c>
      <c r="D89" s="80">
        <f>'Alimentos&amp;Bebidas 2'!C37</f>
        <v>0</v>
      </c>
      <c r="E89" s="80">
        <f>'Alimentos&amp;Bebidas 2'!D37</f>
        <v>0</v>
      </c>
      <c r="F89" s="80">
        <f>'Alimentos&amp;Bebidas 2'!E37</f>
        <v>0</v>
      </c>
      <c r="G89" s="80">
        <f>'Alimentos&amp;Bebidas 2'!F37</f>
        <v>0</v>
      </c>
      <c r="H89" s="80">
        <f>'Alimentos&amp;Bebidas 2'!G37</f>
        <v>0</v>
      </c>
      <c r="I89" s="80">
        <f>'Alimentos&amp;Bebidas 2'!H37</f>
        <v>0</v>
      </c>
      <c r="J89" s="77">
        <f t="shared" si="31"/>
        <v>0</v>
      </c>
      <c r="K89" s="61" t="s">
        <v>29</v>
      </c>
      <c r="L89" s="66">
        <f t="shared" si="32"/>
        <v>0</v>
      </c>
      <c r="M89" s="66">
        <f t="shared" si="33"/>
        <v>0</v>
      </c>
      <c r="N89" s="66">
        <f t="shared" si="34"/>
        <v>0</v>
      </c>
      <c r="O89" s="66">
        <f t="shared" si="35"/>
        <v>0</v>
      </c>
      <c r="P89" s="66">
        <f t="shared" si="36"/>
        <v>0</v>
      </c>
      <c r="Q89" s="66">
        <f t="shared" si="37"/>
        <v>0</v>
      </c>
      <c r="R89" s="66">
        <f t="shared" si="38"/>
        <v>0</v>
      </c>
      <c r="S89" s="74">
        <f t="shared" si="39"/>
        <v>0</v>
      </c>
      <c r="T89" s="61" t="s">
        <v>29</v>
      </c>
      <c r="U89" s="72">
        <f>'Alimentos&amp;Bebidas 2'!K37</f>
        <v>0</v>
      </c>
      <c r="V89" s="72">
        <f>'Alimentos&amp;Bebidas 2'!L37</f>
        <v>0</v>
      </c>
      <c r="W89" s="72">
        <f>'Alimentos&amp;Bebidas 2'!M37</f>
        <v>0</v>
      </c>
      <c r="X89" s="72">
        <f>'Alimentos&amp;Bebidas 2'!N37</f>
        <v>0</v>
      </c>
      <c r="Y89" s="72">
        <f>'Alimentos&amp;Bebidas 2'!O37</f>
        <v>0</v>
      </c>
      <c r="Z89" s="72">
        <f>'Alimentos&amp;Bebidas 2'!P37</f>
        <v>0</v>
      </c>
      <c r="AA89" s="72">
        <f>'Alimentos&amp;Bebidas 2'!Q37</f>
        <v>0</v>
      </c>
      <c r="AB89" s="61" t="s">
        <v>29</v>
      </c>
      <c r="AC89" s="80">
        <f>'Alimentos&amp;Bebidas 2'!AB37</f>
        <v>0</v>
      </c>
      <c r="AD89" s="80">
        <f>'Alimentos&amp;Bebidas 2'!AC37</f>
        <v>0</v>
      </c>
      <c r="AE89" s="80">
        <f>'Alimentos&amp;Bebidas 2'!AD37</f>
        <v>0</v>
      </c>
      <c r="AF89" s="80">
        <f>'Alimentos&amp;Bebidas 2'!AE37</f>
        <v>0</v>
      </c>
      <c r="AG89" s="80">
        <f>'Alimentos&amp;Bebidas 2'!AF37</f>
        <v>0</v>
      </c>
      <c r="AH89" s="80">
        <f>'Alimentos&amp;Bebidas 2'!AG37</f>
        <v>0</v>
      </c>
      <c r="AI89" s="80">
        <f>'Alimentos&amp;Bebidas 2'!AH37</f>
        <v>0</v>
      </c>
      <c r="AJ89" s="61" t="s">
        <v>29</v>
      </c>
      <c r="AK89" s="66">
        <f t="shared" si="40"/>
        <v>0</v>
      </c>
      <c r="AL89" s="66">
        <f t="shared" si="40"/>
        <v>0</v>
      </c>
      <c r="AM89" s="66">
        <f t="shared" si="40"/>
        <v>0</v>
      </c>
      <c r="AN89" s="66">
        <f t="shared" si="41"/>
        <v>0</v>
      </c>
      <c r="AO89" s="66">
        <f t="shared" si="41"/>
        <v>0</v>
      </c>
      <c r="AP89" s="66">
        <f t="shared" si="41"/>
        <v>0</v>
      </c>
      <c r="AQ89" s="66">
        <f t="shared" si="41"/>
        <v>0</v>
      </c>
      <c r="AR89" s="74">
        <f t="shared" si="42"/>
        <v>0</v>
      </c>
      <c r="AS89" s="74">
        <f t="shared" si="43"/>
        <v>0</v>
      </c>
      <c r="AT89" s="61" t="s">
        <v>29</v>
      </c>
      <c r="AU89" s="66">
        <f t="shared" si="44"/>
        <v>0</v>
      </c>
      <c r="AV89" s="66">
        <f t="shared" si="44"/>
        <v>0</v>
      </c>
      <c r="AW89" s="66">
        <f t="shared" si="44"/>
        <v>0</v>
      </c>
      <c r="AX89" s="66">
        <f t="shared" si="44"/>
        <v>0</v>
      </c>
      <c r="AY89" s="66">
        <f t="shared" si="44"/>
        <v>0</v>
      </c>
      <c r="AZ89" s="66">
        <f t="shared" si="44"/>
        <v>0</v>
      </c>
      <c r="BA89" s="66">
        <f t="shared" si="44"/>
        <v>0</v>
      </c>
      <c r="BB89" s="74">
        <f t="shared" si="45"/>
        <v>0</v>
      </c>
    </row>
    <row r="90" spans="1:54" x14ac:dyDescent="0.25">
      <c r="A90" s="61" t="s">
        <v>30</v>
      </c>
      <c r="B90" s="136">
        <f t="shared" si="46"/>
        <v>0</v>
      </c>
      <c r="C90" s="80">
        <f>'Alimentos&amp;Bebidas 2'!B38</f>
        <v>0</v>
      </c>
      <c r="D90" s="80">
        <f>'Alimentos&amp;Bebidas 2'!C38</f>
        <v>0</v>
      </c>
      <c r="E90" s="80">
        <f>'Alimentos&amp;Bebidas 2'!D38</f>
        <v>0</v>
      </c>
      <c r="F90" s="80">
        <f>'Alimentos&amp;Bebidas 2'!E38</f>
        <v>0</v>
      </c>
      <c r="G90" s="80">
        <f>'Alimentos&amp;Bebidas 2'!F38</f>
        <v>0</v>
      </c>
      <c r="H90" s="80">
        <f>'Alimentos&amp;Bebidas 2'!G38</f>
        <v>0</v>
      </c>
      <c r="I90" s="80">
        <f>'Alimentos&amp;Bebidas 2'!H38</f>
        <v>0</v>
      </c>
      <c r="J90" s="77">
        <f t="shared" si="31"/>
        <v>0</v>
      </c>
      <c r="K90" s="61" t="s">
        <v>30</v>
      </c>
      <c r="L90" s="66">
        <f t="shared" si="32"/>
        <v>0</v>
      </c>
      <c r="M90" s="66">
        <f t="shared" si="33"/>
        <v>0</v>
      </c>
      <c r="N90" s="66">
        <f t="shared" si="34"/>
        <v>0</v>
      </c>
      <c r="O90" s="66">
        <f t="shared" si="35"/>
        <v>0</v>
      </c>
      <c r="P90" s="66">
        <f t="shared" si="36"/>
        <v>0</v>
      </c>
      <c r="Q90" s="66">
        <f t="shared" si="37"/>
        <v>0</v>
      </c>
      <c r="R90" s="66">
        <f t="shared" si="38"/>
        <v>0</v>
      </c>
      <c r="S90" s="74">
        <f t="shared" si="39"/>
        <v>0</v>
      </c>
      <c r="T90" s="61" t="s">
        <v>30</v>
      </c>
      <c r="U90" s="72">
        <f>'Alimentos&amp;Bebidas 2'!K38</f>
        <v>0</v>
      </c>
      <c r="V90" s="72">
        <f>'Alimentos&amp;Bebidas 2'!L38</f>
        <v>0</v>
      </c>
      <c r="W90" s="72">
        <f>'Alimentos&amp;Bebidas 2'!M38</f>
        <v>0</v>
      </c>
      <c r="X90" s="72">
        <f>'Alimentos&amp;Bebidas 2'!N38</f>
        <v>0</v>
      </c>
      <c r="Y90" s="72">
        <f>'Alimentos&amp;Bebidas 2'!O38</f>
        <v>0</v>
      </c>
      <c r="Z90" s="72">
        <f>'Alimentos&amp;Bebidas 2'!P38</f>
        <v>0</v>
      </c>
      <c r="AA90" s="72">
        <f>'Alimentos&amp;Bebidas 2'!Q38</f>
        <v>0</v>
      </c>
      <c r="AB90" s="61" t="s">
        <v>30</v>
      </c>
      <c r="AC90" s="80">
        <f>'Alimentos&amp;Bebidas 2'!AB38</f>
        <v>0</v>
      </c>
      <c r="AD90" s="80">
        <f>'Alimentos&amp;Bebidas 2'!AC38</f>
        <v>0</v>
      </c>
      <c r="AE90" s="80">
        <f>'Alimentos&amp;Bebidas 2'!AD38</f>
        <v>0</v>
      </c>
      <c r="AF90" s="80">
        <f>'Alimentos&amp;Bebidas 2'!AE38</f>
        <v>0</v>
      </c>
      <c r="AG90" s="80">
        <f>'Alimentos&amp;Bebidas 2'!AF38</f>
        <v>0</v>
      </c>
      <c r="AH90" s="80">
        <f>'Alimentos&amp;Bebidas 2'!AG38</f>
        <v>0</v>
      </c>
      <c r="AI90" s="80">
        <f>'Alimentos&amp;Bebidas 2'!AH38</f>
        <v>0</v>
      </c>
      <c r="AJ90" s="61" t="s">
        <v>30</v>
      </c>
      <c r="AK90" s="66">
        <f t="shared" si="40"/>
        <v>0</v>
      </c>
      <c r="AL90" s="66">
        <f t="shared" si="40"/>
        <v>0</v>
      </c>
      <c r="AM90" s="66">
        <f t="shared" si="40"/>
        <v>0</v>
      </c>
      <c r="AN90" s="66">
        <f t="shared" si="41"/>
        <v>0</v>
      </c>
      <c r="AO90" s="66">
        <f t="shared" si="41"/>
        <v>0</v>
      </c>
      <c r="AP90" s="66">
        <f t="shared" si="41"/>
        <v>0</v>
      </c>
      <c r="AQ90" s="66">
        <f t="shared" si="41"/>
        <v>0</v>
      </c>
      <c r="AR90" s="74">
        <f t="shared" si="42"/>
        <v>0</v>
      </c>
      <c r="AS90" s="74">
        <f t="shared" si="43"/>
        <v>0</v>
      </c>
      <c r="AT90" s="61" t="s">
        <v>30</v>
      </c>
      <c r="AU90" s="66">
        <f t="shared" si="44"/>
        <v>0</v>
      </c>
      <c r="AV90" s="66">
        <f t="shared" si="44"/>
        <v>0</v>
      </c>
      <c r="AW90" s="66">
        <f t="shared" si="44"/>
        <v>0</v>
      </c>
      <c r="AX90" s="66">
        <f t="shared" si="44"/>
        <v>0</v>
      </c>
      <c r="AY90" s="66">
        <f t="shared" si="44"/>
        <v>0</v>
      </c>
      <c r="AZ90" s="66">
        <f t="shared" si="44"/>
        <v>0</v>
      </c>
      <c r="BA90" s="66">
        <f t="shared" si="44"/>
        <v>0</v>
      </c>
      <c r="BB90" s="74">
        <f t="shared" si="45"/>
        <v>0</v>
      </c>
    </row>
    <row r="91" spans="1:54" x14ac:dyDescent="0.25">
      <c r="A91" s="61" t="s">
        <v>31</v>
      </c>
      <c r="B91" s="136">
        <f t="shared" si="46"/>
        <v>0</v>
      </c>
      <c r="C91" s="80">
        <f>'Alimentos&amp;Bebidas 2'!B39</f>
        <v>0</v>
      </c>
      <c r="D91" s="80">
        <f>'Alimentos&amp;Bebidas 2'!C39</f>
        <v>0</v>
      </c>
      <c r="E91" s="80">
        <f>'Alimentos&amp;Bebidas 2'!D39</f>
        <v>0</v>
      </c>
      <c r="F91" s="80">
        <f>'Alimentos&amp;Bebidas 2'!E39</f>
        <v>0</v>
      </c>
      <c r="G91" s="80">
        <f>'Alimentos&amp;Bebidas 2'!F39</f>
        <v>0</v>
      </c>
      <c r="H91" s="80">
        <f>'Alimentos&amp;Bebidas 2'!G39</f>
        <v>0</v>
      </c>
      <c r="I91" s="80">
        <f>'Alimentos&amp;Bebidas 2'!H39</f>
        <v>0</v>
      </c>
      <c r="J91" s="77">
        <f t="shared" si="31"/>
        <v>0</v>
      </c>
      <c r="K91" s="61" t="s">
        <v>31</v>
      </c>
      <c r="L91" s="66">
        <f t="shared" si="32"/>
        <v>0</v>
      </c>
      <c r="M91" s="66">
        <f t="shared" si="33"/>
        <v>0</v>
      </c>
      <c r="N91" s="66">
        <f t="shared" si="34"/>
        <v>0</v>
      </c>
      <c r="O91" s="66">
        <f t="shared" si="35"/>
        <v>0</v>
      </c>
      <c r="P91" s="66">
        <f t="shared" si="36"/>
        <v>0</v>
      </c>
      <c r="Q91" s="66">
        <f t="shared" si="37"/>
        <v>0</v>
      </c>
      <c r="R91" s="66">
        <f t="shared" si="38"/>
        <v>0</v>
      </c>
      <c r="S91" s="74">
        <f t="shared" si="39"/>
        <v>0</v>
      </c>
      <c r="T91" s="61" t="s">
        <v>31</v>
      </c>
      <c r="U91" s="72">
        <f>'Alimentos&amp;Bebidas 2'!K39</f>
        <v>0</v>
      </c>
      <c r="V91" s="72">
        <f>'Alimentos&amp;Bebidas 2'!L39</f>
        <v>0</v>
      </c>
      <c r="W91" s="72">
        <f>'Alimentos&amp;Bebidas 2'!M39</f>
        <v>0</v>
      </c>
      <c r="X91" s="72">
        <f>'Alimentos&amp;Bebidas 2'!N39</f>
        <v>0</v>
      </c>
      <c r="Y91" s="72">
        <f>'Alimentos&amp;Bebidas 2'!O39</f>
        <v>0</v>
      </c>
      <c r="Z91" s="72">
        <f>'Alimentos&amp;Bebidas 2'!P39</f>
        <v>0</v>
      </c>
      <c r="AA91" s="72">
        <f>'Alimentos&amp;Bebidas 2'!Q39</f>
        <v>0</v>
      </c>
      <c r="AB91" s="61" t="s">
        <v>31</v>
      </c>
      <c r="AC91" s="80">
        <f>'Alimentos&amp;Bebidas 2'!AB39</f>
        <v>0</v>
      </c>
      <c r="AD91" s="80">
        <f>'Alimentos&amp;Bebidas 2'!AC39</f>
        <v>0</v>
      </c>
      <c r="AE91" s="80">
        <f>'Alimentos&amp;Bebidas 2'!AD39</f>
        <v>0</v>
      </c>
      <c r="AF91" s="80">
        <f>'Alimentos&amp;Bebidas 2'!AE39</f>
        <v>0</v>
      </c>
      <c r="AG91" s="80">
        <f>'Alimentos&amp;Bebidas 2'!AF39</f>
        <v>0</v>
      </c>
      <c r="AH91" s="80">
        <f>'Alimentos&amp;Bebidas 2'!AG39</f>
        <v>0</v>
      </c>
      <c r="AI91" s="80">
        <f>'Alimentos&amp;Bebidas 2'!AH39</f>
        <v>0</v>
      </c>
      <c r="AJ91" s="61" t="s">
        <v>31</v>
      </c>
      <c r="AK91" s="66">
        <f t="shared" si="40"/>
        <v>0</v>
      </c>
      <c r="AL91" s="66">
        <f t="shared" si="40"/>
        <v>0</v>
      </c>
      <c r="AM91" s="66">
        <f t="shared" si="40"/>
        <v>0</v>
      </c>
      <c r="AN91" s="66">
        <f t="shared" si="41"/>
        <v>0</v>
      </c>
      <c r="AO91" s="66">
        <f t="shared" si="41"/>
        <v>0</v>
      </c>
      <c r="AP91" s="66">
        <f t="shared" si="41"/>
        <v>0</v>
      </c>
      <c r="AQ91" s="66">
        <f t="shared" si="41"/>
        <v>0</v>
      </c>
      <c r="AR91" s="74">
        <f t="shared" si="42"/>
        <v>0</v>
      </c>
      <c r="AS91" s="74">
        <f t="shared" si="43"/>
        <v>0</v>
      </c>
      <c r="AT91" s="61" t="s">
        <v>31</v>
      </c>
      <c r="AU91" s="66">
        <f t="shared" si="44"/>
        <v>0</v>
      </c>
      <c r="AV91" s="66">
        <f t="shared" si="44"/>
        <v>0</v>
      </c>
      <c r="AW91" s="66">
        <f t="shared" si="44"/>
        <v>0</v>
      </c>
      <c r="AX91" s="66">
        <f t="shared" si="44"/>
        <v>0</v>
      </c>
      <c r="AY91" s="66">
        <f t="shared" si="44"/>
        <v>0</v>
      </c>
      <c r="AZ91" s="66">
        <f t="shared" si="44"/>
        <v>0</v>
      </c>
      <c r="BA91" s="66">
        <f t="shared" si="44"/>
        <v>0</v>
      </c>
      <c r="BB91" s="74">
        <f t="shared" si="45"/>
        <v>0</v>
      </c>
    </row>
    <row r="92" spans="1:54" x14ac:dyDescent="0.25">
      <c r="A92" s="61" t="s">
        <v>32</v>
      </c>
      <c r="B92" s="136">
        <f t="shared" si="46"/>
        <v>0</v>
      </c>
      <c r="C92" s="80">
        <f>'Alimentos&amp;Bebidas 2'!B40</f>
        <v>0</v>
      </c>
      <c r="D92" s="80">
        <f>'Alimentos&amp;Bebidas 2'!C40</f>
        <v>0</v>
      </c>
      <c r="E92" s="80">
        <f>'Alimentos&amp;Bebidas 2'!D40</f>
        <v>0</v>
      </c>
      <c r="F92" s="80">
        <f>'Alimentos&amp;Bebidas 2'!E40</f>
        <v>0</v>
      </c>
      <c r="G92" s="80">
        <f>'Alimentos&amp;Bebidas 2'!F40</f>
        <v>0</v>
      </c>
      <c r="H92" s="80">
        <f>'Alimentos&amp;Bebidas 2'!G40</f>
        <v>0</v>
      </c>
      <c r="I92" s="80">
        <f>'Alimentos&amp;Bebidas 2'!H40</f>
        <v>0</v>
      </c>
      <c r="J92" s="77">
        <f t="shared" si="31"/>
        <v>0</v>
      </c>
      <c r="K92" s="61" t="s">
        <v>32</v>
      </c>
      <c r="L92" s="66">
        <f t="shared" si="32"/>
        <v>0</v>
      </c>
      <c r="M92" s="66">
        <f t="shared" si="33"/>
        <v>0</v>
      </c>
      <c r="N92" s="66">
        <f t="shared" si="34"/>
        <v>0</v>
      </c>
      <c r="O92" s="66">
        <f t="shared" si="35"/>
        <v>0</v>
      </c>
      <c r="P92" s="66">
        <f t="shared" si="36"/>
        <v>0</v>
      </c>
      <c r="Q92" s="66">
        <f t="shared" si="37"/>
        <v>0</v>
      </c>
      <c r="R92" s="66">
        <f t="shared" si="38"/>
        <v>0</v>
      </c>
      <c r="S92" s="74">
        <f t="shared" si="39"/>
        <v>0</v>
      </c>
      <c r="T92" s="61" t="s">
        <v>32</v>
      </c>
      <c r="U92" s="72">
        <f>'Alimentos&amp;Bebidas 2'!K40</f>
        <v>0</v>
      </c>
      <c r="V92" s="72">
        <f>'Alimentos&amp;Bebidas 2'!L40</f>
        <v>0</v>
      </c>
      <c r="W92" s="72">
        <f>'Alimentos&amp;Bebidas 2'!M40</f>
        <v>0</v>
      </c>
      <c r="X92" s="72">
        <f>'Alimentos&amp;Bebidas 2'!N40</f>
        <v>0</v>
      </c>
      <c r="Y92" s="72">
        <f>'Alimentos&amp;Bebidas 2'!O40</f>
        <v>0</v>
      </c>
      <c r="Z92" s="72">
        <f>'Alimentos&amp;Bebidas 2'!P40</f>
        <v>0</v>
      </c>
      <c r="AA92" s="72">
        <f>'Alimentos&amp;Bebidas 2'!Q40</f>
        <v>0</v>
      </c>
      <c r="AB92" s="61" t="s">
        <v>32</v>
      </c>
      <c r="AC92" s="80">
        <f>'Alimentos&amp;Bebidas 2'!AB40</f>
        <v>0</v>
      </c>
      <c r="AD92" s="80">
        <f>'Alimentos&amp;Bebidas 2'!AC40</f>
        <v>0</v>
      </c>
      <c r="AE92" s="80">
        <f>'Alimentos&amp;Bebidas 2'!AD40</f>
        <v>0</v>
      </c>
      <c r="AF92" s="80">
        <f>'Alimentos&amp;Bebidas 2'!AE40</f>
        <v>0</v>
      </c>
      <c r="AG92" s="80">
        <f>'Alimentos&amp;Bebidas 2'!AF40</f>
        <v>0</v>
      </c>
      <c r="AH92" s="80">
        <f>'Alimentos&amp;Bebidas 2'!AG40</f>
        <v>0</v>
      </c>
      <c r="AI92" s="80">
        <f>'Alimentos&amp;Bebidas 2'!AH40</f>
        <v>0</v>
      </c>
      <c r="AJ92" s="61" t="s">
        <v>32</v>
      </c>
      <c r="AK92" s="66">
        <f t="shared" si="40"/>
        <v>0</v>
      </c>
      <c r="AL92" s="66">
        <f t="shared" si="40"/>
        <v>0</v>
      </c>
      <c r="AM92" s="66">
        <f t="shared" si="40"/>
        <v>0</v>
      </c>
      <c r="AN92" s="66">
        <f t="shared" si="41"/>
        <v>0</v>
      </c>
      <c r="AO92" s="66">
        <f t="shared" si="41"/>
        <v>0</v>
      </c>
      <c r="AP92" s="66">
        <f t="shared" si="41"/>
        <v>0</v>
      </c>
      <c r="AQ92" s="66">
        <f t="shared" si="41"/>
        <v>0</v>
      </c>
      <c r="AR92" s="74">
        <f t="shared" si="42"/>
        <v>0</v>
      </c>
      <c r="AS92" s="74">
        <f t="shared" si="43"/>
        <v>0</v>
      </c>
      <c r="AT92" s="61" t="s">
        <v>32</v>
      </c>
      <c r="AU92" s="66">
        <f t="shared" si="44"/>
        <v>0</v>
      </c>
      <c r="AV92" s="66">
        <f t="shared" si="44"/>
        <v>0</v>
      </c>
      <c r="AW92" s="66">
        <f t="shared" si="44"/>
        <v>0</v>
      </c>
      <c r="AX92" s="66">
        <f t="shared" si="44"/>
        <v>0</v>
      </c>
      <c r="AY92" s="66">
        <f t="shared" si="44"/>
        <v>0</v>
      </c>
      <c r="AZ92" s="66">
        <f t="shared" si="44"/>
        <v>0</v>
      </c>
      <c r="BA92" s="66">
        <f t="shared" si="44"/>
        <v>0</v>
      </c>
      <c r="BB92" s="74">
        <f t="shared" si="45"/>
        <v>0</v>
      </c>
    </row>
    <row r="93" spans="1:54" x14ac:dyDescent="0.25">
      <c r="A93" s="61" t="s">
        <v>33</v>
      </c>
      <c r="B93" s="136">
        <f t="shared" si="46"/>
        <v>73.60843567740595</v>
      </c>
      <c r="C93" s="80">
        <f>'Alimentos&amp;Bebidas 2'!B41</f>
        <v>0.91799541539053686</v>
      </c>
      <c r="D93" s="80">
        <f>'Alimentos&amp;Bebidas 2'!C41</f>
        <v>0</v>
      </c>
      <c r="E93" s="80">
        <f>'Alimentos&amp;Bebidas 2'!D41</f>
        <v>0</v>
      </c>
      <c r="F93" s="80">
        <f>'Alimentos&amp;Bebidas 2'!E41</f>
        <v>4.9076295383921102E-2</v>
      </c>
      <c r="G93" s="80">
        <f>'Alimentos&amp;Bebidas 2'!F41</f>
        <v>3.2928289225542064E-2</v>
      </c>
      <c r="H93" s="80">
        <f>'Alimentos&amp;Bebidas 2'!G41</f>
        <v>0</v>
      </c>
      <c r="I93" s="80">
        <f>'Alimentos&amp;Bebidas 2'!H41</f>
        <v>0</v>
      </c>
      <c r="J93" s="77">
        <f t="shared" si="31"/>
        <v>1</v>
      </c>
      <c r="K93" s="61" t="s">
        <v>33</v>
      </c>
      <c r="L93" s="66">
        <f t="shared" si="32"/>
        <v>67.572206485927893</v>
      </c>
      <c r="M93" s="66">
        <f t="shared" si="33"/>
        <v>0</v>
      </c>
      <c r="N93" s="66">
        <f t="shared" si="34"/>
        <v>0</v>
      </c>
      <c r="O93" s="66">
        <f t="shared" si="35"/>
        <v>3.6124293320527312</v>
      </c>
      <c r="P93" s="66">
        <f t="shared" si="36"/>
        <v>2.4237998594253325</v>
      </c>
      <c r="Q93" s="66">
        <f t="shared" si="37"/>
        <v>0</v>
      </c>
      <c r="R93" s="66">
        <f t="shared" si="38"/>
        <v>0</v>
      </c>
      <c r="S93" s="74">
        <f t="shared" si="39"/>
        <v>73.60843567740595</v>
      </c>
      <c r="T93" s="61" t="s">
        <v>33</v>
      </c>
      <c r="U93" s="72">
        <f>'Alimentos&amp;Bebidas 2'!K41</f>
        <v>0.86918495867860213</v>
      </c>
      <c r="V93" s="72">
        <f>'Alimentos&amp;Bebidas 2'!L41</f>
        <v>0</v>
      </c>
      <c r="W93" s="72">
        <f>'Alimentos&amp;Bebidas 2'!M41</f>
        <v>0</v>
      </c>
      <c r="X93" s="72">
        <f>'Alimentos&amp;Bebidas 2'!N41</f>
        <v>0.54262712689099646</v>
      </c>
      <c r="Y93" s="72">
        <f>'Alimentos&amp;Bebidas 2'!O41</f>
        <v>0.83391419543068734</v>
      </c>
      <c r="Z93" s="72">
        <f>'Alimentos&amp;Bebidas 2'!P41</f>
        <v>0</v>
      </c>
      <c r="AA93" s="72">
        <f>'Alimentos&amp;Bebidas 2'!Q41</f>
        <v>0</v>
      </c>
      <c r="AB93" s="61" t="s">
        <v>33</v>
      </c>
      <c r="AC93" s="80">
        <f>'Alimentos&amp;Bebidas 2'!AB41</f>
        <v>0.96699999999999997</v>
      </c>
      <c r="AD93" s="80">
        <f>'Alimentos&amp;Bebidas 2'!AC41</f>
        <v>0</v>
      </c>
      <c r="AE93" s="80">
        <f>'Alimentos&amp;Bebidas 2'!AD41</f>
        <v>0</v>
      </c>
      <c r="AF93" s="80">
        <f>'Alimentos&amp;Bebidas 2'!AE41</f>
        <v>0.92</v>
      </c>
      <c r="AG93" s="80">
        <f>'Alimentos&amp;Bebidas 2'!AF41</f>
        <v>0.85</v>
      </c>
      <c r="AH93" s="80">
        <f>'Alimentos&amp;Bebidas 2'!AG41</f>
        <v>0</v>
      </c>
      <c r="AI93" s="80">
        <f>'Alimentos&amp;Bebidas 2'!AH41</f>
        <v>0</v>
      </c>
      <c r="AJ93" s="61" t="s">
        <v>33</v>
      </c>
      <c r="AK93" s="66">
        <f t="shared" si="40"/>
        <v>58.732745502293206</v>
      </c>
      <c r="AL93" s="66">
        <f t="shared" si="40"/>
        <v>0</v>
      </c>
      <c r="AM93" s="66">
        <f t="shared" si="40"/>
        <v>0</v>
      </c>
      <c r="AN93" s="66">
        <f t="shared" si="41"/>
        <v>1.9602021495485349</v>
      </c>
      <c r="AO93" s="66">
        <f t="shared" si="41"/>
        <v>2.0212411096576894</v>
      </c>
      <c r="AP93" s="66">
        <f t="shared" si="41"/>
        <v>0</v>
      </c>
      <c r="AQ93" s="66">
        <f t="shared" si="41"/>
        <v>0</v>
      </c>
      <c r="AR93" s="74">
        <f t="shared" si="42"/>
        <v>62.714188761499429</v>
      </c>
      <c r="AS93" s="74">
        <f t="shared" si="43"/>
        <v>10.894246915906521</v>
      </c>
      <c r="AT93" s="61" t="s">
        <v>33</v>
      </c>
      <c r="AU93" s="66">
        <f>IFERROR(L93*(1-U93/(AC93)),0)</f>
        <v>6.8351377141665584</v>
      </c>
      <c r="AV93" s="66">
        <f t="shared" si="44"/>
        <v>0</v>
      </c>
      <c r="AW93" s="66">
        <f t="shared" si="44"/>
        <v>0</v>
      </c>
      <c r="AX93" s="66">
        <f t="shared" si="44"/>
        <v>1.4817748216738891</v>
      </c>
      <c r="AY93" s="66">
        <f t="shared" si="44"/>
        <v>4.5869142180992202E-2</v>
      </c>
      <c r="AZ93" s="66">
        <f t="shared" si="44"/>
        <v>0</v>
      </c>
      <c r="BA93" s="66">
        <f t="shared" si="44"/>
        <v>0</v>
      </c>
      <c r="BB93" s="74">
        <f t="shared" si="45"/>
        <v>8.3627816780214399</v>
      </c>
    </row>
    <row r="94" spans="1:54" x14ac:dyDescent="0.25">
      <c r="A94" s="61" t="s">
        <v>34</v>
      </c>
      <c r="B94" s="136">
        <f t="shared" si="46"/>
        <v>0</v>
      </c>
      <c r="C94" s="80">
        <f>'Alimentos&amp;Bebidas 2'!B42</f>
        <v>0</v>
      </c>
      <c r="D94" s="80">
        <f>'Alimentos&amp;Bebidas 2'!C42</f>
        <v>0</v>
      </c>
      <c r="E94" s="80">
        <f>'Alimentos&amp;Bebidas 2'!D42</f>
        <v>0</v>
      </c>
      <c r="F94" s="80">
        <f>'Alimentos&amp;Bebidas 2'!E42</f>
        <v>0</v>
      </c>
      <c r="G94" s="80">
        <f>'Alimentos&amp;Bebidas 2'!F42</f>
        <v>0</v>
      </c>
      <c r="H94" s="80">
        <f>'Alimentos&amp;Bebidas 2'!G42</f>
        <v>0</v>
      </c>
      <c r="I94" s="80">
        <f>'Alimentos&amp;Bebidas 2'!H42</f>
        <v>0</v>
      </c>
      <c r="J94" s="77">
        <f t="shared" si="31"/>
        <v>0</v>
      </c>
      <c r="K94" s="61" t="s">
        <v>34</v>
      </c>
      <c r="L94" s="66">
        <f t="shared" si="32"/>
        <v>0</v>
      </c>
      <c r="M94" s="66">
        <f t="shared" si="33"/>
        <v>0</v>
      </c>
      <c r="N94" s="66">
        <f t="shared" si="34"/>
        <v>0</v>
      </c>
      <c r="O94" s="66">
        <f t="shared" si="35"/>
        <v>0</v>
      </c>
      <c r="P94" s="66">
        <f t="shared" si="36"/>
        <v>0</v>
      </c>
      <c r="Q94" s="66">
        <f t="shared" si="37"/>
        <v>0</v>
      </c>
      <c r="R94" s="66">
        <f t="shared" si="38"/>
        <v>0</v>
      </c>
      <c r="S94" s="74">
        <f>SUM(L94:R94)</f>
        <v>0</v>
      </c>
      <c r="T94" s="61" t="s">
        <v>34</v>
      </c>
      <c r="U94" s="72">
        <f>'Alimentos&amp;Bebidas 2'!K42</f>
        <v>0</v>
      </c>
      <c r="V94" s="72">
        <f>'Alimentos&amp;Bebidas 2'!L42</f>
        <v>0</v>
      </c>
      <c r="W94" s="72">
        <f>'Alimentos&amp;Bebidas 2'!M42</f>
        <v>0</v>
      </c>
      <c r="X94" s="72">
        <f>'Alimentos&amp;Bebidas 2'!N42</f>
        <v>0</v>
      </c>
      <c r="Y94" s="72">
        <f>'Alimentos&amp;Bebidas 2'!O42</f>
        <v>0</v>
      </c>
      <c r="Z94" s="72">
        <f>'Alimentos&amp;Bebidas 2'!P42</f>
        <v>0</v>
      </c>
      <c r="AA94" s="72">
        <f>'Alimentos&amp;Bebidas 2'!Q42</f>
        <v>0</v>
      </c>
      <c r="AB94" s="61" t="s">
        <v>34</v>
      </c>
      <c r="AC94" s="80">
        <f>'Alimentos&amp;Bebidas 2'!AB42</f>
        <v>0</v>
      </c>
      <c r="AD94" s="80">
        <f>'Alimentos&amp;Bebidas 2'!AC42</f>
        <v>0</v>
      </c>
      <c r="AE94" s="80">
        <f>'Alimentos&amp;Bebidas 2'!AD42</f>
        <v>0</v>
      </c>
      <c r="AF94" s="80">
        <f>'Alimentos&amp;Bebidas 2'!AE42</f>
        <v>0</v>
      </c>
      <c r="AG94" s="80">
        <f>'Alimentos&amp;Bebidas 2'!AF42</f>
        <v>0</v>
      </c>
      <c r="AH94" s="80">
        <f>'Alimentos&amp;Bebidas 2'!AG42</f>
        <v>0</v>
      </c>
      <c r="AI94" s="80">
        <f>'Alimentos&amp;Bebidas 2'!AH42</f>
        <v>0</v>
      </c>
      <c r="AJ94" s="61" t="s">
        <v>34</v>
      </c>
      <c r="AK94" s="66">
        <f t="shared" si="40"/>
        <v>0</v>
      </c>
      <c r="AL94" s="66">
        <f t="shared" si="40"/>
        <v>0</v>
      </c>
      <c r="AM94" s="66">
        <f t="shared" si="40"/>
        <v>0</v>
      </c>
      <c r="AN94" s="66">
        <f t="shared" si="41"/>
        <v>0</v>
      </c>
      <c r="AO94" s="66">
        <f t="shared" si="41"/>
        <v>0</v>
      </c>
      <c r="AP94" s="66">
        <f t="shared" si="41"/>
        <v>0</v>
      </c>
      <c r="AQ94" s="66">
        <f t="shared" si="41"/>
        <v>0</v>
      </c>
      <c r="AR94" s="74">
        <f t="shared" si="42"/>
        <v>0</v>
      </c>
      <c r="AS94" s="74">
        <f t="shared" si="43"/>
        <v>0</v>
      </c>
      <c r="AT94" s="61" t="s">
        <v>34</v>
      </c>
      <c r="AU94" s="66">
        <f t="shared" ref="AU94:BA97" si="47">IFERROR(L94*(1-U94/(AC94)),0)</f>
        <v>0</v>
      </c>
      <c r="AV94" s="66">
        <f t="shared" si="44"/>
        <v>0</v>
      </c>
      <c r="AW94" s="66">
        <f t="shared" si="44"/>
        <v>0</v>
      </c>
      <c r="AX94" s="66">
        <f t="shared" si="44"/>
        <v>0</v>
      </c>
      <c r="AY94" s="66">
        <f t="shared" si="44"/>
        <v>0</v>
      </c>
      <c r="AZ94" s="66">
        <f t="shared" si="44"/>
        <v>0</v>
      </c>
      <c r="BA94" s="66">
        <f t="shared" si="44"/>
        <v>0</v>
      </c>
      <c r="BB94" s="74">
        <f t="shared" si="45"/>
        <v>0</v>
      </c>
    </row>
    <row r="95" spans="1:54" x14ac:dyDescent="0.25">
      <c r="A95" s="61" t="s">
        <v>35</v>
      </c>
      <c r="B95" s="136">
        <f t="shared" si="46"/>
        <v>0</v>
      </c>
      <c r="C95" s="80">
        <f>'Alimentos&amp;Bebidas 2'!B43</f>
        <v>0</v>
      </c>
      <c r="D95" s="80">
        <f>'Alimentos&amp;Bebidas 2'!C43</f>
        <v>0</v>
      </c>
      <c r="E95" s="80">
        <f>'Alimentos&amp;Bebidas 2'!D43</f>
        <v>0</v>
      </c>
      <c r="F95" s="80">
        <f>'Alimentos&amp;Bebidas 2'!E43</f>
        <v>0</v>
      </c>
      <c r="G95" s="80">
        <f>'Alimentos&amp;Bebidas 2'!F43</f>
        <v>0</v>
      </c>
      <c r="H95" s="80">
        <f>'Alimentos&amp;Bebidas 2'!G43</f>
        <v>0</v>
      </c>
      <c r="I95" s="80">
        <f>'Alimentos&amp;Bebidas 2'!H43</f>
        <v>0</v>
      </c>
      <c r="J95" s="77">
        <f t="shared" si="31"/>
        <v>0</v>
      </c>
      <c r="K95" s="61" t="s">
        <v>35</v>
      </c>
      <c r="L95" s="66">
        <f t="shared" si="32"/>
        <v>0</v>
      </c>
      <c r="M95" s="66">
        <f t="shared" si="33"/>
        <v>0</v>
      </c>
      <c r="N95" s="66">
        <f t="shared" si="34"/>
        <v>0</v>
      </c>
      <c r="O95" s="66">
        <f t="shared" si="35"/>
        <v>0</v>
      </c>
      <c r="P95" s="66">
        <f t="shared" si="36"/>
        <v>0</v>
      </c>
      <c r="Q95" s="66">
        <f t="shared" si="37"/>
        <v>0</v>
      </c>
      <c r="R95" s="66">
        <f t="shared" si="38"/>
        <v>0</v>
      </c>
      <c r="S95" s="74">
        <f>SUM(L95:R95)</f>
        <v>0</v>
      </c>
      <c r="T95" s="61" t="s">
        <v>35</v>
      </c>
      <c r="U95" s="72">
        <f>'Alimentos&amp;Bebidas 2'!K43</f>
        <v>0</v>
      </c>
      <c r="V95" s="72">
        <f>'Alimentos&amp;Bebidas 2'!L43</f>
        <v>0</v>
      </c>
      <c r="W95" s="72">
        <f>'Alimentos&amp;Bebidas 2'!M43</f>
        <v>0</v>
      </c>
      <c r="X95" s="72">
        <f>'Alimentos&amp;Bebidas 2'!N43</f>
        <v>0</v>
      </c>
      <c r="Y95" s="72">
        <f>'Alimentos&amp;Bebidas 2'!O43</f>
        <v>0</v>
      </c>
      <c r="Z95" s="72">
        <f>'Alimentos&amp;Bebidas 2'!P43</f>
        <v>0</v>
      </c>
      <c r="AA95" s="72">
        <f>'Alimentos&amp;Bebidas 2'!Q43</f>
        <v>0</v>
      </c>
      <c r="AB95" s="61" t="s">
        <v>35</v>
      </c>
      <c r="AC95" s="80">
        <f>'Alimentos&amp;Bebidas 2'!AB43</f>
        <v>0</v>
      </c>
      <c r="AD95" s="80">
        <f>'Alimentos&amp;Bebidas 2'!AC43</f>
        <v>0</v>
      </c>
      <c r="AE95" s="80">
        <f>'Alimentos&amp;Bebidas 2'!AD43</f>
        <v>0</v>
      </c>
      <c r="AF95" s="80">
        <f>'Alimentos&amp;Bebidas 2'!AE43</f>
        <v>0</v>
      </c>
      <c r="AG95" s="80">
        <f>'Alimentos&amp;Bebidas 2'!AF43</f>
        <v>0</v>
      </c>
      <c r="AH95" s="80">
        <f>'Alimentos&amp;Bebidas 2'!AG43</f>
        <v>0</v>
      </c>
      <c r="AI95" s="80">
        <f>'Alimentos&amp;Bebidas 2'!AH43</f>
        <v>0</v>
      </c>
      <c r="AJ95" s="61" t="s">
        <v>35</v>
      </c>
      <c r="AK95" s="66">
        <f t="shared" si="40"/>
        <v>0</v>
      </c>
      <c r="AL95" s="66">
        <f t="shared" si="40"/>
        <v>0</v>
      </c>
      <c r="AM95" s="66">
        <f t="shared" si="40"/>
        <v>0</v>
      </c>
      <c r="AN95" s="66">
        <f t="shared" si="41"/>
        <v>0</v>
      </c>
      <c r="AO95" s="66">
        <f t="shared" si="41"/>
        <v>0</v>
      </c>
      <c r="AP95" s="66">
        <f t="shared" si="41"/>
        <v>0</v>
      </c>
      <c r="AQ95" s="66">
        <f t="shared" si="41"/>
        <v>0</v>
      </c>
      <c r="AR95" s="74">
        <f t="shared" si="42"/>
        <v>0</v>
      </c>
      <c r="AS95" s="74">
        <f t="shared" si="43"/>
        <v>0</v>
      </c>
      <c r="AT95" s="61" t="s">
        <v>35</v>
      </c>
      <c r="AU95" s="66">
        <f t="shared" si="47"/>
        <v>0</v>
      </c>
      <c r="AV95" s="66">
        <f t="shared" si="44"/>
        <v>0</v>
      </c>
      <c r="AW95" s="66">
        <f t="shared" si="44"/>
        <v>0</v>
      </c>
      <c r="AX95" s="66">
        <f t="shared" si="44"/>
        <v>0</v>
      </c>
      <c r="AY95" s="66">
        <f t="shared" si="44"/>
        <v>0</v>
      </c>
      <c r="AZ95" s="66">
        <f t="shared" si="44"/>
        <v>0</v>
      </c>
      <c r="BA95" s="66">
        <f t="shared" si="44"/>
        <v>0</v>
      </c>
      <c r="BB95" s="74">
        <f t="shared" si="45"/>
        <v>0</v>
      </c>
    </row>
    <row r="96" spans="1:54" x14ac:dyDescent="0.25">
      <c r="A96" s="61" t="s">
        <v>36</v>
      </c>
      <c r="B96" s="136">
        <f t="shared" si="46"/>
        <v>0</v>
      </c>
      <c r="C96" s="80">
        <f>'Alimentos&amp;Bebidas 2'!B44</f>
        <v>0</v>
      </c>
      <c r="D96" s="80">
        <f>'Alimentos&amp;Bebidas 2'!C44</f>
        <v>0</v>
      </c>
      <c r="E96" s="80">
        <f>'Alimentos&amp;Bebidas 2'!D44</f>
        <v>0</v>
      </c>
      <c r="F96" s="80">
        <f>'Alimentos&amp;Bebidas 2'!E44</f>
        <v>0</v>
      </c>
      <c r="G96" s="80">
        <f>'Alimentos&amp;Bebidas 2'!F44</f>
        <v>0</v>
      </c>
      <c r="H96" s="80">
        <f>'Alimentos&amp;Bebidas 2'!G44</f>
        <v>0</v>
      </c>
      <c r="I96" s="80">
        <f>'Alimentos&amp;Bebidas 2'!H44</f>
        <v>0</v>
      </c>
      <c r="J96" s="77">
        <f t="shared" si="31"/>
        <v>0</v>
      </c>
      <c r="K96" s="61" t="s">
        <v>36</v>
      </c>
      <c r="L96" s="66">
        <f t="shared" si="32"/>
        <v>0</v>
      </c>
      <c r="M96" s="66">
        <f t="shared" si="33"/>
        <v>0</v>
      </c>
      <c r="N96" s="66">
        <f t="shared" si="34"/>
        <v>0</v>
      </c>
      <c r="O96" s="66">
        <f t="shared" si="35"/>
        <v>0</v>
      </c>
      <c r="P96" s="66">
        <f t="shared" si="36"/>
        <v>0</v>
      </c>
      <c r="Q96" s="66">
        <f t="shared" si="37"/>
        <v>0</v>
      </c>
      <c r="R96" s="66">
        <f t="shared" ref="R96:R97" si="48">I96*$B96</f>
        <v>0</v>
      </c>
      <c r="S96" s="74">
        <f>SUM(L96:R96)</f>
        <v>0</v>
      </c>
      <c r="T96" s="61" t="s">
        <v>36</v>
      </c>
      <c r="U96" s="72">
        <f>'Alimentos&amp;Bebidas 2'!K44</f>
        <v>0</v>
      </c>
      <c r="V96" s="72">
        <f>'Alimentos&amp;Bebidas 2'!L44</f>
        <v>0</v>
      </c>
      <c r="W96" s="72">
        <f>'Alimentos&amp;Bebidas 2'!M44</f>
        <v>0</v>
      </c>
      <c r="X96" s="72">
        <f>'Alimentos&amp;Bebidas 2'!N44</f>
        <v>0</v>
      </c>
      <c r="Y96" s="72">
        <f>'Alimentos&amp;Bebidas 2'!O44</f>
        <v>0</v>
      </c>
      <c r="Z96" s="72">
        <f>'Alimentos&amp;Bebidas 2'!P44</f>
        <v>0</v>
      </c>
      <c r="AA96" s="72">
        <f>'Alimentos&amp;Bebidas 2'!Q44</f>
        <v>0</v>
      </c>
      <c r="AB96" s="61" t="s">
        <v>36</v>
      </c>
      <c r="AC96" s="80">
        <f>'Alimentos&amp;Bebidas 2'!AB44</f>
        <v>0</v>
      </c>
      <c r="AD96" s="80">
        <f>'Alimentos&amp;Bebidas 2'!AC44</f>
        <v>0</v>
      </c>
      <c r="AE96" s="80">
        <f>'Alimentos&amp;Bebidas 2'!AD44</f>
        <v>0</v>
      </c>
      <c r="AF96" s="80">
        <f>'Alimentos&amp;Bebidas 2'!AE44</f>
        <v>0</v>
      </c>
      <c r="AG96" s="80">
        <f>'Alimentos&amp;Bebidas 2'!AF44</f>
        <v>0</v>
      </c>
      <c r="AH96" s="80">
        <f>'Alimentos&amp;Bebidas 2'!AG44</f>
        <v>0</v>
      </c>
      <c r="AI96" s="80">
        <f>'Alimentos&amp;Bebidas 2'!AH44</f>
        <v>0</v>
      </c>
      <c r="AJ96" s="61" t="s">
        <v>36</v>
      </c>
      <c r="AK96" s="66">
        <f t="shared" si="40"/>
        <v>0</v>
      </c>
      <c r="AL96" s="66">
        <f>V96*M96</f>
        <v>0</v>
      </c>
      <c r="AM96" s="66">
        <f t="shared" si="40"/>
        <v>0</v>
      </c>
      <c r="AN96" s="66">
        <f t="shared" si="40"/>
        <v>0</v>
      </c>
      <c r="AO96" s="66">
        <f t="shared" si="40"/>
        <v>0</v>
      </c>
      <c r="AP96" s="66">
        <f t="shared" si="40"/>
        <v>0</v>
      </c>
      <c r="AQ96" s="66">
        <f t="shared" si="40"/>
        <v>0</v>
      </c>
      <c r="AR96" s="74">
        <f t="shared" si="42"/>
        <v>0</v>
      </c>
      <c r="AS96" s="74">
        <f t="shared" si="43"/>
        <v>0</v>
      </c>
      <c r="AT96" s="61" t="s">
        <v>36</v>
      </c>
      <c r="AU96" s="66">
        <f t="shared" si="47"/>
        <v>0</v>
      </c>
      <c r="AV96" s="66">
        <f t="shared" si="47"/>
        <v>0</v>
      </c>
      <c r="AW96" s="66">
        <f t="shared" si="47"/>
        <v>0</v>
      </c>
      <c r="AX96" s="66">
        <f t="shared" si="47"/>
        <v>0</v>
      </c>
      <c r="AY96" s="66">
        <f t="shared" si="47"/>
        <v>0</v>
      </c>
      <c r="AZ96" s="66">
        <f t="shared" si="47"/>
        <v>0</v>
      </c>
      <c r="BA96" s="66">
        <f t="shared" si="47"/>
        <v>0</v>
      </c>
      <c r="BB96" s="74">
        <f t="shared" si="45"/>
        <v>0</v>
      </c>
    </row>
    <row r="97" spans="1:54" x14ac:dyDescent="0.25">
      <c r="A97" s="61" t="s">
        <v>37</v>
      </c>
      <c r="B97" s="136">
        <f t="shared" si="46"/>
        <v>0</v>
      </c>
      <c r="C97" s="80">
        <f>'Alimentos&amp;Bebidas 2'!B45</f>
        <v>0</v>
      </c>
      <c r="D97" s="80">
        <f>'Alimentos&amp;Bebidas 2'!C45</f>
        <v>0</v>
      </c>
      <c r="E97" s="80">
        <f>'Alimentos&amp;Bebidas 2'!D45</f>
        <v>0</v>
      </c>
      <c r="F97" s="80">
        <f>'Alimentos&amp;Bebidas 2'!E45</f>
        <v>0</v>
      </c>
      <c r="G97" s="80">
        <f>'Alimentos&amp;Bebidas 2'!F45</f>
        <v>0</v>
      </c>
      <c r="H97" s="80">
        <f>'Alimentos&amp;Bebidas 2'!G45</f>
        <v>0</v>
      </c>
      <c r="I97" s="80">
        <f>'Alimentos&amp;Bebidas 2'!H45</f>
        <v>0</v>
      </c>
      <c r="J97" s="77">
        <f t="shared" si="31"/>
        <v>0</v>
      </c>
      <c r="K97" s="61" t="s">
        <v>37</v>
      </c>
      <c r="L97" s="66">
        <f t="shared" si="32"/>
        <v>0</v>
      </c>
      <c r="M97" s="66">
        <f t="shared" si="33"/>
        <v>0</v>
      </c>
      <c r="N97" s="66">
        <f t="shared" si="34"/>
        <v>0</v>
      </c>
      <c r="O97" s="66">
        <f t="shared" si="35"/>
        <v>0</v>
      </c>
      <c r="P97" s="66">
        <f t="shared" si="36"/>
        <v>0</v>
      </c>
      <c r="Q97" s="66">
        <f t="shared" si="37"/>
        <v>0</v>
      </c>
      <c r="R97" s="66">
        <f t="shared" si="48"/>
        <v>0</v>
      </c>
      <c r="S97" s="74">
        <f>SUM(L97:R97)</f>
        <v>0</v>
      </c>
      <c r="T97" s="61" t="s">
        <v>37</v>
      </c>
      <c r="U97" s="72">
        <f>'Alimentos&amp;Bebidas 2'!K45</f>
        <v>0</v>
      </c>
      <c r="V97" s="72">
        <f>'Alimentos&amp;Bebidas 2'!L45</f>
        <v>0</v>
      </c>
      <c r="W97" s="72">
        <f>'Alimentos&amp;Bebidas 2'!M45</f>
        <v>0</v>
      </c>
      <c r="X97" s="72">
        <f>'Alimentos&amp;Bebidas 2'!N45</f>
        <v>0</v>
      </c>
      <c r="Y97" s="72">
        <f>'Alimentos&amp;Bebidas 2'!O45</f>
        <v>0</v>
      </c>
      <c r="Z97" s="72">
        <f>'Alimentos&amp;Bebidas 2'!P45</f>
        <v>0</v>
      </c>
      <c r="AA97" s="72">
        <f>'Alimentos&amp;Bebidas 2'!Q45</f>
        <v>0</v>
      </c>
      <c r="AB97" s="61" t="s">
        <v>37</v>
      </c>
      <c r="AC97" s="80">
        <f>'Alimentos&amp;Bebidas 2'!AB45</f>
        <v>0</v>
      </c>
      <c r="AD97" s="80">
        <f>'Alimentos&amp;Bebidas 2'!AC45</f>
        <v>0</v>
      </c>
      <c r="AE97" s="80">
        <f>'Alimentos&amp;Bebidas 2'!AD45</f>
        <v>0</v>
      </c>
      <c r="AF97" s="80">
        <f>'Alimentos&amp;Bebidas 2'!AE45</f>
        <v>0</v>
      </c>
      <c r="AG97" s="80">
        <f>'Alimentos&amp;Bebidas 2'!AF45</f>
        <v>0</v>
      </c>
      <c r="AH97" s="80">
        <f>'Alimentos&amp;Bebidas 2'!AG45</f>
        <v>0</v>
      </c>
      <c r="AI97" s="80">
        <f>'Alimentos&amp;Bebidas 2'!AH45</f>
        <v>0</v>
      </c>
      <c r="AJ97" s="61" t="s">
        <v>37</v>
      </c>
      <c r="AK97" s="66">
        <f t="shared" si="40"/>
        <v>0</v>
      </c>
      <c r="AL97" s="66">
        <f t="shared" si="40"/>
        <v>0</v>
      </c>
      <c r="AM97" s="66">
        <f t="shared" si="40"/>
        <v>0</v>
      </c>
      <c r="AN97" s="66">
        <f t="shared" si="40"/>
        <v>0</v>
      </c>
      <c r="AO97" s="66">
        <f t="shared" si="40"/>
        <v>0</v>
      </c>
      <c r="AP97" s="66">
        <f t="shared" si="40"/>
        <v>0</v>
      </c>
      <c r="AQ97" s="66">
        <f t="shared" si="40"/>
        <v>0</v>
      </c>
      <c r="AR97" s="74">
        <f t="shared" si="42"/>
        <v>0</v>
      </c>
      <c r="AS97" s="74">
        <f t="shared" si="43"/>
        <v>0</v>
      </c>
      <c r="AT97" s="61" t="s">
        <v>37</v>
      </c>
      <c r="AU97" s="66">
        <f t="shared" si="47"/>
        <v>0</v>
      </c>
      <c r="AV97" s="66">
        <f t="shared" si="47"/>
        <v>0</v>
      </c>
      <c r="AW97" s="66">
        <f t="shared" si="47"/>
        <v>0</v>
      </c>
      <c r="AX97" s="66">
        <f t="shared" si="47"/>
        <v>0</v>
      </c>
      <c r="AY97" s="66">
        <f t="shared" si="47"/>
        <v>0</v>
      </c>
      <c r="AZ97" s="66">
        <f t="shared" si="47"/>
        <v>0</v>
      </c>
      <c r="BA97" s="66">
        <f t="shared" si="47"/>
        <v>0</v>
      </c>
      <c r="BB97" s="74">
        <f t="shared" si="45"/>
        <v>0</v>
      </c>
    </row>
    <row r="98" spans="1:54" x14ac:dyDescent="0.25">
      <c r="A98" s="59"/>
      <c r="B98" s="69">
        <f>SUM(B80:B97)</f>
        <v>75.368715332097921</v>
      </c>
      <c r="C98" s="70"/>
      <c r="D98" s="70"/>
      <c r="E98" s="70"/>
      <c r="F98" s="70"/>
      <c r="G98" s="70"/>
      <c r="H98" s="70"/>
      <c r="I98" s="70"/>
      <c r="J98" s="70"/>
      <c r="K98" s="73" t="s">
        <v>38</v>
      </c>
      <c r="L98" s="74">
        <f t="shared" ref="L98" si="49">SUM(L80:L97)</f>
        <v>67.572206485927893</v>
      </c>
      <c r="M98" s="74">
        <f>SUM(M80:M97)</f>
        <v>1.760279654691975</v>
      </c>
      <c r="N98" s="74">
        <f t="shared" ref="N98:S98" si="50">SUM(N80:N97)</f>
        <v>0</v>
      </c>
      <c r="O98" s="74">
        <f t="shared" si="50"/>
        <v>3.6124293320527312</v>
      </c>
      <c r="P98" s="74">
        <f t="shared" si="50"/>
        <v>2.4237998594253325</v>
      </c>
      <c r="Q98" s="74">
        <f t="shared" si="50"/>
        <v>0</v>
      </c>
      <c r="R98" s="74">
        <f t="shared" si="50"/>
        <v>0</v>
      </c>
      <c r="S98" s="74">
        <f t="shared" si="50"/>
        <v>75.368715332097921</v>
      </c>
      <c r="T98" s="71"/>
      <c r="U98" s="70"/>
      <c r="V98" s="70"/>
      <c r="W98" s="70"/>
      <c r="X98" s="70"/>
      <c r="Y98" s="70"/>
      <c r="Z98" s="70"/>
      <c r="AA98" s="70"/>
      <c r="AB98" s="70"/>
      <c r="AC98" s="70"/>
      <c r="AD98" s="70"/>
      <c r="AE98" s="70"/>
      <c r="AF98" s="70"/>
      <c r="AG98" s="70"/>
      <c r="AH98" s="70"/>
      <c r="AI98" s="70"/>
      <c r="AJ98" s="73" t="s">
        <v>38</v>
      </c>
      <c r="AK98" s="74">
        <f t="shared" ref="AK98:AS98" si="51">SUM(AK80:AK97)</f>
        <v>58.732745502293206</v>
      </c>
      <c r="AL98" s="74">
        <f t="shared" si="51"/>
        <v>1.6194572823166171</v>
      </c>
      <c r="AM98" s="74">
        <f t="shared" si="51"/>
        <v>0</v>
      </c>
      <c r="AN98" s="74">
        <f t="shared" si="51"/>
        <v>1.9602021495485349</v>
      </c>
      <c r="AO98" s="74">
        <f t="shared" si="51"/>
        <v>2.0212411096576894</v>
      </c>
      <c r="AP98" s="74">
        <f t="shared" si="51"/>
        <v>0</v>
      </c>
      <c r="AQ98" s="74">
        <f t="shared" si="51"/>
        <v>0</v>
      </c>
      <c r="AR98" s="74">
        <f t="shared" si="51"/>
        <v>64.333646043816046</v>
      </c>
      <c r="AS98" s="74">
        <f t="shared" si="51"/>
        <v>11.035069288281878</v>
      </c>
      <c r="AT98" s="73" t="s">
        <v>38</v>
      </c>
      <c r="AU98" s="74">
        <f t="shared" ref="AU98:BB98" si="52">SUM(AU80:AU97)</f>
        <v>6.8351377141665584</v>
      </c>
      <c r="AV98" s="74">
        <f t="shared" si="52"/>
        <v>0</v>
      </c>
      <c r="AW98" s="74">
        <f t="shared" si="52"/>
        <v>0</v>
      </c>
      <c r="AX98" s="74">
        <f t="shared" si="52"/>
        <v>1.4817748216738891</v>
      </c>
      <c r="AY98" s="74">
        <f t="shared" si="52"/>
        <v>4.5869142180992202E-2</v>
      </c>
      <c r="AZ98" s="74">
        <f t="shared" si="52"/>
        <v>0</v>
      </c>
      <c r="BA98" s="74">
        <f t="shared" si="52"/>
        <v>0</v>
      </c>
      <c r="BB98" s="74">
        <f t="shared" si="52"/>
        <v>8.3627816780214399</v>
      </c>
    </row>
    <row r="100" spans="1:54" x14ac:dyDescent="0.25">
      <c r="A100" s="125" t="s">
        <v>152</v>
      </c>
    </row>
    <row r="101" spans="1:54" x14ac:dyDescent="0.25">
      <c r="A101" s="145" t="s">
        <v>0</v>
      </c>
      <c r="B101" s="145"/>
      <c r="C101" s="145"/>
      <c r="D101" s="145"/>
      <c r="E101" s="145"/>
      <c r="F101" s="145"/>
      <c r="G101" s="145"/>
      <c r="H101" s="145"/>
      <c r="I101" s="145"/>
      <c r="J101" s="78" t="s">
        <v>1</v>
      </c>
      <c r="K101" s="79">
        <v>2016</v>
      </c>
      <c r="L101" s="57"/>
      <c r="M101" s="57"/>
      <c r="N101" s="57"/>
      <c r="O101" s="57"/>
      <c r="P101" s="57"/>
      <c r="Q101" s="57"/>
      <c r="R101" s="57"/>
      <c r="S101" s="58"/>
      <c r="T101" s="59"/>
      <c r="U101" s="57"/>
      <c r="V101" s="57"/>
      <c r="W101" s="57"/>
      <c r="X101" s="57"/>
      <c r="Y101" s="57"/>
      <c r="Z101" s="57"/>
      <c r="AA101" s="57"/>
      <c r="AB101" s="57"/>
      <c r="AC101" s="57"/>
      <c r="AD101" s="57"/>
      <c r="AE101" s="57"/>
      <c r="AF101" s="57"/>
      <c r="AG101" s="57"/>
      <c r="AH101" s="57"/>
      <c r="AI101" s="57"/>
      <c r="AJ101" s="59"/>
      <c r="AK101" s="57"/>
      <c r="AL101" s="57"/>
      <c r="AM101" s="57"/>
      <c r="AN101" s="57"/>
      <c r="AO101" s="57"/>
      <c r="AP101" s="57"/>
      <c r="AQ101" s="57"/>
      <c r="AR101" s="57"/>
      <c r="AS101" s="57"/>
      <c r="AT101" s="59"/>
      <c r="AU101" s="59"/>
      <c r="AV101" s="59"/>
      <c r="AW101" s="59"/>
      <c r="AX101" s="59"/>
      <c r="AY101" s="59"/>
      <c r="AZ101" s="59"/>
      <c r="BA101" s="59"/>
      <c r="BB101" s="59"/>
    </row>
    <row r="102" spans="1:54" x14ac:dyDescent="0.25">
      <c r="A102" s="139" t="s">
        <v>152</v>
      </c>
      <c r="B102" s="140"/>
      <c r="C102" s="140"/>
      <c r="D102" s="140"/>
      <c r="E102" s="140"/>
      <c r="F102" s="140"/>
      <c r="G102" s="140"/>
      <c r="H102" s="140"/>
      <c r="I102" s="140"/>
      <c r="J102" s="141"/>
      <c r="K102" s="227" t="str">
        <f>A102</f>
        <v>ÓLEO</v>
      </c>
      <c r="L102" s="233"/>
      <c r="M102" s="233"/>
      <c r="N102" s="233"/>
      <c r="O102" s="233"/>
      <c r="P102" s="233"/>
      <c r="Q102" s="233"/>
      <c r="R102" s="233"/>
      <c r="S102" s="234"/>
      <c r="T102" s="229" t="str">
        <f>K102</f>
        <v>ÓLEO</v>
      </c>
      <c r="U102" s="230"/>
      <c r="V102" s="230"/>
      <c r="W102" s="230"/>
      <c r="X102" s="230"/>
      <c r="Y102" s="230"/>
      <c r="Z102" s="230"/>
      <c r="AA102" s="230"/>
      <c r="AB102" s="229" t="str">
        <f>T102</f>
        <v>ÓLEO</v>
      </c>
      <c r="AC102" s="230"/>
      <c r="AD102" s="230"/>
      <c r="AE102" s="230"/>
      <c r="AF102" s="230"/>
      <c r="AG102" s="230"/>
      <c r="AH102" s="230"/>
      <c r="AI102" s="235"/>
      <c r="AJ102" s="229" t="str">
        <f>AB102</f>
        <v>ÓLEO</v>
      </c>
      <c r="AK102" s="230"/>
      <c r="AL102" s="230"/>
      <c r="AM102" s="230"/>
      <c r="AN102" s="230"/>
      <c r="AO102" s="230"/>
      <c r="AP102" s="230"/>
      <c r="AQ102" s="230"/>
      <c r="AR102" s="230"/>
      <c r="AS102" s="230"/>
      <c r="AT102" s="229" t="str">
        <f>AJ102</f>
        <v>ÓLEO</v>
      </c>
      <c r="AU102" s="230"/>
      <c r="AV102" s="230"/>
      <c r="AW102" s="230"/>
      <c r="AX102" s="230"/>
      <c r="AY102" s="230"/>
      <c r="AZ102" s="230"/>
      <c r="BA102" s="230"/>
      <c r="BB102" s="230"/>
    </row>
    <row r="103" spans="1:54" x14ac:dyDescent="0.25">
      <c r="A103" s="134" t="s">
        <v>2</v>
      </c>
      <c r="B103" s="60" t="s">
        <v>3</v>
      </c>
      <c r="C103" s="142" t="s">
        <v>4</v>
      </c>
      <c r="D103" s="143"/>
      <c r="E103" s="143"/>
      <c r="F103" s="143"/>
      <c r="G103" s="143"/>
      <c r="H103" s="143"/>
      <c r="I103" s="143"/>
      <c r="J103" s="144"/>
      <c r="K103" s="101" t="s">
        <v>2</v>
      </c>
      <c r="L103" s="241" t="s">
        <v>5</v>
      </c>
      <c r="M103" s="242"/>
      <c r="N103" s="242"/>
      <c r="O103" s="242"/>
      <c r="P103" s="242"/>
      <c r="Q103" s="242"/>
      <c r="R103" s="242"/>
      <c r="S103" s="242"/>
      <c r="T103" s="101" t="s">
        <v>2</v>
      </c>
      <c r="U103" s="241" t="s">
        <v>6</v>
      </c>
      <c r="V103" s="241"/>
      <c r="W103" s="241"/>
      <c r="X103" s="241"/>
      <c r="Y103" s="241"/>
      <c r="Z103" s="241"/>
      <c r="AA103" s="241"/>
      <c r="AB103" s="101" t="s">
        <v>2</v>
      </c>
      <c r="AC103" s="241" t="s">
        <v>7</v>
      </c>
      <c r="AD103" s="242"/>
      <c r="AE103" s="242"/>
      <c r="AF103" s="242"/>
      <c r="AG103" s="242"/>
      <c r="AH103" s="242"/>
      <c r="AI103" s="243"/>
      <c r="AJ103" s="101" t="s">
        <v>2</v>
      </c>
      <c r="AK103" s="241" t="s">
        <v>8</v>
      </c>
      <c r="AL103" s="242"/>
      <c r="AM103" s="242"/>
      <c r="AN103" s="242"/>
      <c r="AO103" s="242"/>
      <c r="AP103" s="242"/>
      <c r="AQ103" s="242"/>
      <c r="AR103" s="242"/>
      <c r="AS103" s="75" t="s">
        <v>9</v>
      </c>
      <c r="AT103" s="101" t="s">
        <v>2</v>
      </c>
      <c r="AU103" s="241" t="s">
        <v>10</v>
      </c>
      <c r="AV103" s="241"/>
      <c r="AW103" s="241"/>
      <c r="AX103" s="241"/>
      <c r="AY103" s="241"/>
      <c r="AZ103" s="241"/>
      <c r="BA103" s="241"/>
      <c r="BB103" s="241"/>
    </row>
    <row r="104" spans="1:54" x14ac:dyDescent="0.25">
      <c r="A104" s="61"/>
      <c r="B104" s="62" t="s">
        <v>11</v>
      </c>
      <c r="C104" s="63" t="s">
        <v>12</v>
      </c>
      <c r="D104" s="63" t="s">
        <v>13</v>
      </c>
      <c r="E104" s="63" t="s">
        <v>14</v>
      </c>
      <c r="F104" s="63" t="s">
        <v>15</v>
      </c>
      <c r="G104" s="64" t="s">
        <v>16</v>
      </c>
      <c r="H104" s="63" t="s">
        <v>17</v>
      </c>
      <c r="I104" s="63" t="s">
        <v>18</v>
      </c>
      <c r="J104" s="65" t="s">
        <v>19</v>
      </c>
      <c r="K104" s="61"/>
      <c r="L104" s="63" t="s">
        <v>12</v>
      </c>
      <c r="M104" s="63" t="s">
        <v>13</v>
      </c>
      <c r="N104" s="63" t="s">
        <v>14</v>
      </c>
      <c r="O104" s="63" t="s">
        <v>15</v>
      </c>
      <c r="P104" s="64" t="s">
        <v>16</v>
      </c>
      <c r="Q104" s="63" t="s">
        <v>17</v>
      </c>
      <c r="R104" s="63" t="s">
        <v>18</v>
      </c>
      <c r="S104" s="62" t="s">
        <v>19</v>
      </c>
      <c r="T104" s="61"/>
      <c r="U104" s="63" t="s">
        <v>12</v>
      </c>
      <c r="V104" s="63" t="s">
        <v>13</v>
      </c>
      <c r="W104" s="63" t="s">
        <v>14</v>
      </c>
      <c r="X104" s="63" t="s">
        <v>15</v>
      </c>
      <c r="Y104" s="64" t="s">
        <v>16</v>
      </c>
      <c r="Z104" s="63" t="s">
        <v>17</v>
      </c>
      <c r="AA104" s="63" t="s">
        <v>18</v>
      </c>
      <c r="AB104" s="61"/>
      <c r="AC104" s="63" t="s">
        <v>12</v>
      </c>
      <c r="AD104" s="63" t="s">
        <v>13</v>
      </c>
      <c r="AE104" s="63" t="s">
        <v>14</v>
      </c>
      <c r="AF104" s="63" t="s">
        <v>15</v>
      </c>
      <c r="AG104" s="64" t="s">
        <v>16</v>
      </c>
      <c r="AH104" s="63" t="s">
        <v>17</v>
      </c>
      <c r="AI104" s="65" t="s">
        <v>18</v>
      </c>
      <c r="AJ104" s="61"/>
      <c r="AK104" s="63" t="s">
        <v>12</v>
      </c>
      <c r="AL104" s="63" t="s">
        <v>13</v>
      </c>
      <c r="AM104" s="63" t="s">
        <v>14</v>
      </c>
      <c r="AN104" s="63" t="s">
        <v>15</v>
      </c>
      <c r="AO104" s="64" t="s">
        <v>16</v>
      </c>
      <c r="AP104" s="63" t="s">
        <v>17</v>
      </c>
      <c r="AQ104" s="63" t="s">
        <v>18</v>
      </c>
      <c r="AR104" s="76" t="s">
        <v>19</v>
      </c>
      <c r="AS104" s="76" t="s">
        <v>11</v>
      </c>
      <c r="AT104" s="61"/>
      <c r="AU104" s="63" t="s">
        <v>12</v>
      </c>
      <c r="AV104" s="63" t="s">
        <v>13</v>
      </c>
      <c r="AW104" s="63" t="s">
        <v>14</v>
      </c>
      <c r="AX104" s="63" t="s">
        <v>15</v>
      </c>
      <c r="AY104" s="64" t="s">
        <v>16</v>
      </c>
      <c r="AZ104" s="63" t="s">
        <v>17</v>
      </c>
      <c r="BA104" s="63" t="s">
        <v>18</v>
      </c>
      <c r="BB104" s="76" t="s">
        <v>19</v>
      </c>
    </row>
    <row r="105" spans="1:54" x14ac:dyDescent="0.25">
      <c r="A105" s="61" t="s">
        <v>20</v>
      </c>
      <c r="B105" s="136">
        <f t="shared" ref="B105:B122" si="53">G3</f>
        <v>0</v>
      </c>
      <c r="C105" s="80">
        <f>'Alimentos&amp;Bebidas 2'!B51</f>
        <v>0</v>
      </c>
      <c r="D105" s="80">
        <f>'Alimentos&amp;Bebidas 2'!C51</f>
        <v>0</v>
      </c>
      <c r="E105" s="80">
        <f>'Alimentos&amp;Bebidas 2'!D51</f>
        <v>0</v>
      </c>
      <c r="F105" s="80">
        <f>'Alimentos&amp;Bebidas 2'!E51</f>
        <v>0</v>
      </c>
      <c r="G105" s="80">
        <f>'Alimentos&amp;Bebidas 2'!F51</f>
        <v>0</v>
      </c>
      <c r="H105" s="80">
        <f>'Alimentos&amp;Bebidas 2'!G51</f>
        <v>0</v>
      </c>
      <c r="I105" s="80">
        <f>'Alimentos&amp;Bebidas 2'!H51</f>
        <v>0</v>
      </c>
      <c r="J105" s="77">
        <f t="shared" ref="J105:J122" si="54">SUM(C105:I105)</f>
        <v>0</v>
      </c>
      <c r="K105" s="61" t="s">
        <v>20</v>
      </c>
      <c r="L105" s="66">
        <f t="shared" ref="L105:L122" si="55">C105*$B105</f>
        <v>0</v>
      </c>
      <c r="M105" s="66">
        <f t="shared" ref="M105:M122" si="56">D105*$B105</f>
        <v>0</v>
      </c>
      <c r="N105" s="66">
        <f t="shared" ref="N105:N122" si="57">E105*$B105</f>
        <v>0</v>
      </c>
      <c r="O105" s="66">
        <f t="shared" ref="O105:O122" si="58">F105*$B105</f>
        <v>0</v>
      </c>
      <c r="P105" s="66">
        <f t="shared" ref="P105:P122" si="59">G105*$B105</f>
        <v>0</v>
      </c>
      <c r="Q105" s="66">
        <f t="shared" ref="Q105:Q122" si="60">H105*$B105</f>
        <v>0</v>
      </c>
      <c r="R105" s="66">
        <f t="shared" ref="R105:R120" si="61">I105*$B105</f>
        <v>0</v>
      </c>
      <c r="S105" s="74">
        <f t="shared" ref="S105:S118" si="62">SUM(L105:R105)</f>
        <v>0</v>
      </c>
      <c r="T105" s="61" t="s">
        <v>20</v>
      </c>
      <c r="U105" s="72">
        <f>'Alimentos&amp;Bebidas 2'!K51</f>
        <v>0</v>
      </c>
      <c r="V105" s="72">
        <f>'Alimentos&amp;Bebidas 2'!L51</f>
        <v>0</v>
      </c>
      <c r="W105" s="72">
        <f>'Alimentos&amp;Bebidas 2'!M51</f>
        <v>0</v>
      </c>
      <c r="X105" s="72">
        <f>'Alimentos&amp;Bebidas 2'!N51</f>
        <v>0</v>
      </c>
      <c r="Y105" s="72">
        <f>'Alimentos&amp;Bebidas 2'!O51</f>
        <v>0</v>
      </c>
      <c r="Z105" s="72">
        <f>'Alimentos&amp;Bebidas 2'!P51</f>
        <v>0</v>
      </c>
      <c r="AA105" s="72">
        <f>'Alimentos&amp;Bebidas 2'!Q51</f>
        <v>0</v>
      </c>
      <c r="AB105" s="61" t="s">
        <v>20</v>
      </c>
      <c r="AC105" s="80">
        <f>'Alimentos&amp;Bebidas 2'!AB51</f>
        <v>0</v>
      </c>
      <c r="AD105" s="80">
        <f>'Alimentos&amp;Bebidas 2'!AC51</f>
        <v>0</v>
      </c>
      <c r="AE105" s="80">
        <f>'Alimentos&amp;Bebidas 2'!AD51</f>
        <v>0</v>
      </c>
      <c r="AF105" s="80">
        <f>'Alimentos&amp;Bebidas 2'!AE51</f>
        <v>0</v>
      </c>
      <c r="AG105" s="80">
        <f>'Alimentos&amp;Bebidas 2'!AF51</f>
        <v>0</v>
      </c>
      <c r="AH105" s="80">
        <f>'Alimentos&amp;Bebidas 2'!AG51</f>
        <v>0</v>
      </c>
      <c r="AI105" s="80">
        <f>'Alimentos&amp;Bebidas 2'!AH51</f>
        <v>0</v>
      </c>
      <c r="AJ105" s="61" t="s">
        <v>20</v>
      </c>
      <c r="AK105" s="66">
        <f t="shared" ref="AK105:AQ122" si="63">U105*L105</f>
        <v>0</v>
      </c>
      <c r="AL105" s="66">
        <f>V105*M105</f>
        <v>0</v>
      </c>
      <c r="AM105" s="66">
        <f t="shared" ref="AM105:AQ120" si="64">W105*N105</f>
        <v>0</v>
      </c>
      <c r="AN105" s="66">
        <f t="shared" si="64"/>
        <v>0</v>
      </c>
      <c r="AO105" s="66">
        <f t="shared" si="64"/>
        <v>0</v>
      </c>
      <c r="AP105" s="66">
        <f t="shared" si="64"/>
        <v>0</v>
      </c>
      <c r="AQ105" s="66">
        <f t="shared" si="64"/>
        <v>0</v>
      </c>
      <c r="AR105" s="74">
        <f t="shared" ref="AR105:AR122" si="65">SUM(AK105:AQ105)</f>
        <v>0</v>
      </c>
      <c r="AS105" s="74">
        <f t="shared" ref="AS105:AS122" si="66">S105-AR105</f>
        <v>0</v>
      </c>
      <c r="AT105" s="61" t="s">
        <v>20</v>
      </c>
      <c r="AU105" s="66">
        <f t="shared" ref="AU105:BA120" si="67">IFERROR(L105*(1-U105/(AC105)),0)</f>
        <v>0</v>
      </c>
      <c r="AV105" s="66">
        <f t="shared" si="67"/>
        <v>0</v>
      </c>
      <c r="AW105" s="66">
        <f t="shared" si="67"/>
        <v>0</v>
      </c>
      <c r="AX105" s="66">
        <f t="shared" si="67"/>
        <v>0</v>
      </c>
      <c r="AY105" s="66">
        <f t="shared" si="67"/>
        <v>0</v>
      </c>
      <c r="AZ105" s="66">
        <f t="shared" si="67"/>
        <v>0</v>
      </c>
      <c r="BA105" s="66">
        <f t="shared" si="67"/>
        <v>0</v>
      </c>
      <c r="BB105" s="74">
        <f t="shared" ref="BB105:BB122" si="68">SUM(AU105:BA105)</f>
        <v>0</v>
      </c>
    </row>
    <row r="106" spans="1:54" x14ac:dyDescent="0.25">
      <c r="A106" s="61" t="s">
        <v>21</v>
      </c>
      <c r="B106" s="136">
        <f t="shared" si="53"/>
        <v>0</v>
      </c>
      <c r="C106" s="80">
        <f>'Alimentos&amp;Bebidas 2'!B52</f>
        <v>0</v>
      </c>
      <c r="D106" s="80">
        <f>'Alimentos&amp;Bebidas 2'!C52</f>
        <v>0</v>
      </c>
      <c r="E106" s="80">
        <f>'Alimentos&amp;Bebidas 2'!D52</f>
        <v>0</v>
      </c>
      <c r="F106" s="80">
        <f>'Alimentos&amp;Bebidas 2'!E52</f>
        <v>0</v>
      </c>
      <c r="G106" s="80">
        <f>'Alimentos&amp;Bebidas 2'!F52</f>
        <v>0</v>
      </c>
      <c r="H106" s="80">
        <f>'Alimentos&amp;Bebidas 2'!G52</f>
        <v>0</v>
      </c>
      <c r="I106" s="80">
        <f>'Alimentos&amp;Bebidas 2'!H52</f>
        <v>0</v>
      </c>
      <c r="J106" s="77">
        <f t="shared" si="54"/>
        <v>0</v>
      </c>
      <c r="K106" s="61" t="s">
        <v>21</v>
      </c>
      <c r="L106" s="66">
        <f t="shared" si="55"/>
        <v>0</v>
      </c>
      <c r="M106" s="66">
        <f t="shared" si="56"/>
        <v>0</v>
      </c>
      <c r="N106" s="66">
        <f t="shared" si="57"/>
        <v>0</v>
      </c>
      <c r="O106" s="66">
        <f t="shared" si="58"/>
        <v>0</v>
      </c>
      <c r="P106" s="66">
        <f t="shared" si="59"/>
        <v>0</v>
      </c>
      <c r="Q106" s="66">
        <f t="shared" si="60"/>
        <v>0</v>
      </c>
      <c r="R106" s="66">
        <f t="shared" si="61"/>
        <v>0</v>
      </c>
      <c r="S106" s="74">
        <f t="shared" si="62"/>
        <v>0</v>
      </c>
      <c r="T106" s="61" t="s">
        <v>21</v>
      </c>
      <c r="U106" s="72">
        <f>'Alimentos&amp;Bebidas 2'!K52</f>
        <v>0</v>
      </c>
      <c r="V106" s="72">
        <f>'Alimentos&amp;Bebidas 2'!L52</f>
        <v>0</v>
      </c>
      <c r="W106" s="72">
        <f>'Alimentos&amp;Bebidas 2'!M52</f>
        <v>0</v>
      </c>
      <c r="X106" s="72">
        <f>'Alimentos&amp;Bebidas 2'!N52</f>
        <v>0</v>
      </c>
      <c r="Y106" s="72">
        <f>'Alimentos&amp;Bebidas 2'!O52</f>
        <v>0</v>
      </c>
      <c r="Z106" s="72">
        <f>'Alimentos&amp;Bebidas 2'!P52</f>
        <v>0</v>
      </c>
      <c r="AA106" s="72">
        <f>'Alimentos&amp;Bebidas 2'!Q52</f>
        <v>0</v>
      </c>
      <c r="AB106" s="61" t="s">
        <v>21</v>
      </c>
      <c r="AC106" s="80">
        <f>'Alimentos&amp;Bebidas 2'!AB52</f>
        <v>0</v>
      </c>
      <c r="AD106" s="80">
        <f>'Alimentos&amp;Bebidas 2'!AC52</f>
        <v>0</v>
      </c>
      <c r="AE106" s="80">
        <f>'Alimentos&amp;Bebidas 2'!AD52</f>
        <v>0</v>
      </c>
      <c r="AF106" s="80">
        <f>'Alimentos&amp;Bebidas 2'!AE52</f>
        <v>0</v>
      </c>
      <c r="AG106" s="80">
        <f>'Alimentos&amp;Bebidas 2'!AF52</f>
        <v>0</v>
      </c>
      <c r="AH106" s="80">
        <f>'Alimentos&amp;Bebidas 2'!AG52</f>
        <v>0</v>
      </c>
      <c r="AI106" s="80">
        <f>'Alimentos&amp;Bebidas 2'!AH52</f>
        <v>0</v>
      </c>
      <c r="AJ106" s="61" t="s">
        <v>21</v>
      </c>
      <c r="AK106" s="66">
        <f t="shared" si="63"/>
        <v>0</v>
      </c>
      <c r="AL106" s="66">
        <f t="shared" si="63"/>
        <v>0</v>
      </c>
      <c r="AM106" s="66">
        <f>W106*N106</f>
        <v>0</v>
      </c>
      <c r="AN106" s="66">
        <f t="shared" si="64"/>
        <v>0</v>
      </c>
      <c r="AO106" s="66">
        <f t="shared" si="64"/>
        <v>0</v>
      </c>
      <c r="AP106" s="66">
        <f t="shared" si="64"/>
        <v>0</v>
      </c>
      <c r="AQ106" s="66">
        <f t="shared" si="64"/>
        <v>0</v>
      </c>
      <c r="AR106" s="74">
        <f t="shared" si="65"/>
        <v>0</v>
      </c>
      <c r="AS106" s="74">
        <f t="shared" si="66"/>
        <v>0</v>
      </c>
      <c r="AT106" s="61" t="s">
        <v>21</v>
      </c>
      <c r="AU106" s="66">
        <f t="shared" si="67"/>
        <v>0</v>
      </c>
      <c r="AV106" s="66">
        <f t="shared" si="67"/>
        <v>0</v>
      </c>
      <c r="AW106" s="66">
        <f t="shared" si="67"/>
        <v>0</v>
      </c>
      <c r="AX106" s="66">
        <f t="shared" si="67"/>
        <v>0</v>
      </c>
      <c r="AY106" s="66">
        <f t="shared" si="67"/>
        <v>0</v>
      </c>
      <c r="AZ106" s="66">
        <f t="shared" si="67"/>
        <v>0</v>
      </c>
      <c r="BA106" s="66">
        <f t="shared" si="67"/>
        <v>0</v>
      </c>
      <c r="BB106" s="74">
        <f t="shared" si="68"/>
        <v>0</v>
      </c>
    </row>
    <row r="107" spans="1:54" x14ac:dyDescent="0.25">
      <c r="A107" s="61" t="s">
        <v>22</v>
      </c>
      <c r="B107" s="136">
        <f t="shared" si="53"/>
        <v>0</v>
      </c>
      <c r="C107" s="80">
        <f>'Alimentos&amp;Bebidas 2'!B53</f>
        <v>0</v>
      </c>
      <c r="D107" s="80">
        <f>'Alimentos&amp;Bebidas 2'!C53</f>
        <v>0</v>
      </c>
      <c r="E107" s="80">
        <f>'Alimentos&amp;Bebidas 2'!D53</f>
        <v>0</v>
      </c>
      <c r="F107" s="80">
        <f>'Alimentos&amp;Bebidas 2'!E53</f>
        <v>0</v>
      </c>
      <c r="G107" s="80">
        <f>'Alimentos&amp;Bebidas 2'!F53</f>
        <v>0</v>
      </c>
      <c r="H107" s="80">
        <f>'Alimentos&amp;Bebidas 2'!G53</f>
        <v>0</v>
      </c>
      <c r="I107" s="80">
        <f>'Alimentos&amp;Bebidas 2'!H53</f>
        <v>0</v>
      </c>
      <c r="J107" s="77">
        <f t="shared" si="54"/>
        <v>0</v>
      </c>
      <c r="K107" s="61" t="s">
        <v>22</v>
      </c>
      <c r="L107" s="66">
        <f t="shared" si="55"/>
        <v>0</v>
      </c>
      <c r="M107" s="66">
        <f t="shared" si="56"/>
        <v>0</v>
      </c>
      <c r="N107" s="66">
        <f t="shared" si="57"/>
        <v>0</v>
      </c>
      <c r="O107" s="66">
        <f t="shared" si="58"/>
        <v>0</v>
      </c>
      <c r="P107" s="66">
        <f t="shared" si="59"/>
        <v>0</v>
      </c>
      <c r="Q107" s="66">
        <f t="shared" si="60"/>
        <v>0</v>
      </c>
      <c r="R107" s="66">
        <f t="shared" si="61"/>
        <v>0</v>
      </c>
      <c r="S107" s="74">
        <f t="shared" si="62"/>
        <v>0</v>
      </c>
      <c r="T107" s="61" t="s">
        <v>22</v>
      </c>
      <c r="U107" s="72">
        <f>'Alimentos&amp;Bebidas 2'!K53</f>
        <v>0</v>
      </c>
      <c r="V107" s="72">
        <f>'Alimentos&amp;Bebidas 2'!L53</f>
        <v>0</v>
      </c>
      <c r="W107" s="72">
        <f>'Alimentos&amp;Bebidas 2'!M53</f>
        <v>0</v>
      </c>
      <c r="X107" s="72">
        <f>'Alimentos&amp;Bebidas 2'!N53</f>
        <v>0</v>
      </c>
      <c r="Y107" s="72">
        <f>'Alimentos&amp;Bebidas 2'!O53</f>
        <v>0</v>
      </c>
      <c r="Z107" s="72">
        <f>'Alimentos&amp;Bebidas 2'!P53</f>
        <v>0</v>
      </c>
      <c r="AA107" s="72">
        <f>'Alimentos&amp;Bebidas 2'!Q53</f>
        <v>0</v>
      </c>
      <c r="AB107" s="61" t="s">
        <v>22</v>
      </c>
      <c r="AC107" s="80">
        <f>'Alimentos&amp;Bebidas 2'!AB53</f>
        <v>0</v>
      </c>
      <c r="AD107" s="80">
        <f>'Alimentos&amp;Bebidas 2'!AC53</f>
        <v>0</v>
      </c>
      <c r="AE107" s="80">
        <f>'Alimentos&amp;Bebidas 2'!AD53</f>
        <v>0</v>
      </c>
      <c r="AF107" s="80">
        <f>'Alimentos&amp;Bebidas 2'!AE53</f>
        <v>0</v>
      </c>
      <c r="AG107" s="80">
        <f>'Alimentos&amp;Bebidas 2'!AF53</f>
        <v>0</v>
      </c>
      <c r="AH107" s="80">
        <f>'Alimentos&amp;Bebidas 2'!AG53</f>
        <v>0</v>
      </c>
      <c r="AI107" s="80">
        <f>'Alimentos&amp;Bebidas 2'!AH53</f>
        <v>0</v>
      </c>
      <c r="AJ107" s="61" t="s">
        <v>22</v>
      </c>
      <c r="AK107" s="66">
        <f t="shared" si="63"/>
        <v>0</v>
      </c>
      <c r="AL107" s="66">
        <f t="shared" si="63"/>
        <v>0</v>
      </c>
      <c r="AM107" s="66">
        <f t="shared" si="63"/>
        <v>0</v>
      </c>
      <c r="AN107" s="66">
        <f t="shared" si="64"/>
        <v>0</v>
      </c>
      <c r="AO107" s="66">
        <f t="shared" si="64"/>
        <v>0</v>
      </c>
      <c r="AP107" s="66">
        <f t="shared" si="64"/>
        <v>0</v>
      </c>
      <c r="AQ107" s="66">
        <f t="shared" si="64"/>
        <v>0</v>
      </c>
      <c r="AR107" s="74">
        <f t="shared" si="65"/>
        <v>0</v>
      </c>
      <c r="AS107" s="74">
        <f t="shared" si="66"/>
        <v>0</v>
      </c>
      <c r="AT107" s="61" t="s">
        <v>22</v>
      </c>
      <c r="AU107" s="66">
        <f t="shared" si="67"/>
        <v>0</v>
      </c>
      <c r="AV107" s="66">
        <f t="shared" si="67"/>
        <v>0</v>
      </c>
      <c r="AW107" s="66">
        <f t="shared" si="67"/>
        <v>0</v>
      </c>
      <c r="AX107" s="66">
        <f t="shared" si="67"/>
        <v>0</v>
      </c>
      <c r="AY107" s="66">
        <f t="shared" si="67"/>
        <v>0</v>
      </c>
      <c r="AZ107" s="66">
        <f t="shared" si="67"/>
        <v>0</v>
      </c>
      <c r="BA107" s="66">
        <f t="shared" si="67"/>
        <v>0</v>
      </c>
      <c r="BB107" s="74">
        <f t="shared" si="68"/>
        <v>0</v>
      </c>
    </row>
    <row r="108" spans="1:54" x14ac:dyDescent="0.25">
      <c r="A108" s="61" t="s">
        <v>23</v>
      </c>
      <c r="B108" s="136">
        <f t="shared" si="53"/>
        <v>10.36854568099411</v>
      </c>
      <c r="C108" s="80">
        <f>'Alimentos&amp;Bebidas 2'!B54</f>
        <v>0</v>
      </c>
      <c r="D108" s="80">
        <f>'Alimentos&amp;Bebidas 2'!C54</f>
        <v>1</v>
      </c>
      <c r="E108" s="80">
        <f>'Alimentos&amp;Bebidas 2'!D54</f>
        <v>0</v>
      </c>
      <c r="F108" s="80">
        <f>'Alimentos&amp;Bebidas 2'!E54</f>
        <v>0</v>
      </c>
      <c r="G108" s="80">
        <f>'Alimentos&amp;Bebidas 2'!F54</f>
        <v>0</v>
      </c>
      <c r="H108" s="80">
        <f>'Alimentos&amp;Bebidas 2'!G54</f>
        <v>0</v>
      </c>
      <c r="I108" s="80">
        <f>'Alimentos&amp;Bebidas 2'!H54</f>
        <v>0</v>
      </c>
      <c r="J108" s="77">
        <f t="shared" si="54"/>
        <v>1</v>
      </c>
      <c r="K108" s="61" t="s">
        <v>23</v>
      </c>
      <c r="L108" s="66">
        <f t="shared" si="55"/>
        <v>0</v>
      </c>
      <c r="M108" s="66">
        <f t="shared" si="56"/>
        <v>10.36854568099411</v>
      </c>
      <c r="N108" s="66">
        <f t="shared" si="57"/>
        <v>0</v>
      </c>
      <c r="O108" s="66">
        <f t="shared" si="58"/>
        <v>0</v>
      </c>
      <c r="P108" s="66">
        <f t="shared" si="59"/>
        <v>0</v>
      </c>
      <c r="Q108" s="66">
        <f t="shared" si="60"/>
        <v>0</v>
      </c>
      <c r="R108" s="66">
        <f t="shared" si="61"/>
        <v>0</v>
      </c>
      <c r="S108" s="74">
        <f t="shared" si="62"/>
        <v>10.36854568099411</v>
      </c>
      <c r="T108" s="61" t="s">
        <v>23</v>
      </c>
      <c r="U108" s="72">
        <f>'Alimentos&amp;Bebidas 2'!K54</f>
        <v>0</v>
      </c>
      <c r="V108" s="72">
        <f>'Alimentos&amp;Bebidas 2'!L54</f>
        <v>0.7563109566735492</v>
      </c>
      <c r="W108" s="72">
        <f>'Alimentos&amp;Bebidas 2'!M54</f>
        <v>0</v>
      </c>
      <c r="X108" s="72">
        <f>'Alimentos&amp;Bebidas 2'!N54</f>
        <v>0</v>
      </c>
      <c r="Y108" s="72">
        <f>'Alimentos&amp;Bebidas 2'!O54</f>
        <v>0</v>
      </c>
      <c r="Z108" s="72">
        <f>'Alimentos&amp;Bebidas 2'!P54</f>
        <v>0</v>
      </c>
      <c r="AA108" s="72">
        <f>'Alimentos&amp;Bebidas 2'!Q54</f>
        <v>0</v>
      </c>
      <c r="AB108" s="61" t="s">
        <v>23</v>
      </c>
      <c r="AC108" s="80">
        <f>'Alimentos&amp;Bebidas 2'!AB54</f>
        <v>0</v>
      </c>
      <c r="AD108" s="80">
        <f>'Alimentos&amp;Bebidas 2'!AC54</f>
        <v>0.85</v>
      </c>
      <c r="AE108" s="80">
        <f>'Alimentos&amp;Bebidas 2'!AD54</f>
        <v>0</v>
      </c>
      <c r="AF108" s="80">
        <f>'Alimentos&amp;Bebidas 2'!AE54</f>
        <v>0</v>
      </c>
      <c r="AG108" s="80">
        <f>'Alimentos&amp;Bebidas 2'!AF54</f>
        <v>0</v>
      </c>
      <c r="AH108" s="80">
        <f>'Alimentos&amp;Bebidas 2'!AG54</f>
        <v>0</v>
      </c>
      <c r="AI108" s="80">
        <f>'Alimentos&amp;Bebidas 2'!AH54</f>
        <v>0</v>
      </c>
      <c r="AJ108" s="61" t="s">
        <v>23</v>
      </c>
      <c r="AK108" s="66">
        <f t="shared" si="63"/>
        <v>0</v>
      </c>
      <c r="AL108" s="66">
        <f t="shared" si="63"/>
        <v>7.8418447033060517</v>
      </c>
      <c r="AM108" s="66">
        <f t="shared" si="63"/>
        <v>0</v>
      </c>
      <c r="AN108" s="66">
        <f t="shared" si="64"/>
        <v>0</v>
      </c>
      <c r="AO108" s="66">
        <f t="shared" si="64"/>
        <v>0</v>
      </c>
      <c r="AP108" s="66">
        <f t="shared" si="64"/>
        <v>0</v>
      </c>
      <c r="AQ108" s="66">
        <f t="shared" si="64"/>
        <v>0</v>
      </c>
      <c r="AR108" s="74">
        <f t="shared" si="65"/>
        <v>7.8418447033060517</v>
      </c>
      <c r="AS108" s="74">
        <f t="shared" si="66"/>
        <v>2.5267009776880585</v>
      </c>
      <c r="AT108" s="61" t="s">
        <v>23</v>
      </c>
      <c r="AU108" s="66">
        <f t="shared" si="67"/>
        <v>0</v>
      </c>
      <c r="AV108" s="66">
        <f t="shared" si="67"/>
        <v>1.1428460300458132</v>
      </c>
      <c r="AW108" s="66">
        <f t="shared" si="67"/>
        <v>0</v>
      </c>
      <c r="AX108" s="66">
        <f t="shared" si="67"/>
        <v>0</v>
      </c>
      <c r="AY108" s="66">
        <f t="shared" si="67"/>
        <v>0</v>
      </c>
      <c r="AZ108" s="66">
        <f t="shared" si="67"/>
        <v>0</v>
      </c>
      <c r="BA108" s="66">
        <f t="shared" si="67"/>
        <v>0</v>
      </c>
      <c r="BB108" s="74">
        <f t="shared" si="68"/>
        <v>1.1428460300458132</v>
      </c>
    </row>
    <row r="109" spans="1:54" x14ac:dyDescent="0.25">
      <c r="A109" s="67" t="s">
        <v>24</v>
      </c>
      <c r="B109" s="136">
        <f t="shared" si="53"/>
        <v>0</v>
      </c>
      <c r="C109" s="80">
        <f>'Alimentos&amp;Bebidas 2'!B55</f>
        <v>0</v>
      </c>
      <c r="D109" s="80">
        <f>'Alimentos&amp;Bebidas 2'!C55</f>
        <v>0</v>
      </c>
      <c r="E109" s="80">
        <f>'Alimentos&amp;Bebidas 2'!D55</f>
        <v>0</v>
      </c>
      <c r="F109" s="80">
        <f>'Alimentos&amp;Bebidas 2'!E55</f>
        <v>0</v>
      </c>
      <c r="G109" s="80">
        <f>'Alimentos&amp;Bebidas 2'!F55</f>
        <v>0</v>
      </c>
      <c r="H109" s="80">
        <f>'Alimentos&amp;Bebidas 2'!G55</f>
        <v>0</v>
      </c>
      <c r="I109" s="80">
        <f>'Alimentos&amp;Bebidas 2'!H55</f>
        <v>0</v>
      </c>
      <c r="J109" s="77">
        <f t="shared" si="54"/>
        <v>0</v>
      </c>
      <c r="K109" s="67" t="s">
        <v>24</v>
      </c>
      <c r="L109" s="66">
        <f t="shared" si="55"/>
        <v>0</v>
      </c>
      <c r="M109" s="66">
        <f t="shared" si="56"/>
        <v>0</v>
      </c>
      <c r="N109" s="66">
        <f t="shared" si="57"/>
        <v>0</v>
      </c>
      <c r="O109" s="66">
        <f t="shared" si="58"/>
        <v>0</v>
      </c>
      <c r="P109" s="66">
        <f t="shared" si="59"/>
        <v>0</v>
      </c>
      <c r="Q109" s="66">
        <f t="shared" si="60"/>
        <v>0</v>
      </c>
      <c r="R109" s="66">
        <f t="shared" si="61"/>
        <v>0</v>
      </c>
      <c r="S109" s="74">
        <f t="shared" si="62"/>
        <v>0</v>
      </c>
      <c r="T109" s="67" t="s">
        <v>24</v>
      </c>
      <c r="U109" s="72">
        <f>'Alimentos&amp;Bebidas 2'!K55</f>
        <v>0</v>
      </c>
      <c r="V109" s="72">
        <f>'Alimentos&amp;Bebidas 2'!L55</f>
        <v>0</v>
      </c>
      <c r="W109" s="72">
        <f>'Alimentos&amp;Bebidas 2'!M55</f>
        <v>0</v>
      </c>
      <c r="X109" s="72">
        <f>'Alimentos&amp;Bebidas 2'!N55</f>
        <v>0</v>
      </c>
      <c r="Y109" s="72">
        <f>'Alimentos&amp;Bebidas 2'!O55</f>
        <v>0</v>
      </c>
      <c r="Z109" s="72">
        <f>'Alimentos&amp;Bebidas 2'!P55</f>
        <v>0</v>
      </c>
      <c r="AA109" s="72">
        <f>'Alimentos&amp;Bebidas 2'!Q55</f>
        <v>0</v>
      </c>
      <c r="AB109" s="67" t="s">
        <v>24</v>
      </c>
      <c r="AC109" s="80">
        <f>'Alimentos&amp;Bebidas 2'!AB55</f>
        <v>0</v>
      </c>
      <c r="AD109" s="80">
        <f>'Alimentos&amp;Bebidas 2'!AC55</f>
        <v>0</v>
      </c>
      <c r="AE109" s="80">
        <f>'Alimentos&amp;Bebidas 2'!AD55</f>
        <v>0</v>
      </c>
      <c r="AF109" s="80">
        <f>'Alimentos&amp;Bebidas 2'!AE55</f>
        <v>0</v>
      </c>
      <c r="AG109" s="80">
        <f>'Alimentos&amp;Bebidas 2'!AF55</f>
        <v>0</v>
      </c>
      <c r="AH109" s="80">
        <f>'Alimentos&amp;Bebidas 2'!AG55</f>
        <v>0</v>
      </c>
      <c r="AI109" s="80">
        <f>'Alimentos&amp;Bebidas 2'!AH55</f>
        <v>0</v>
      </c>
      <c r="AJ109" s="67" t="s">
        <v>24</v>
      </c>
      <c r="AK109" s="66">
        <f t="shared" si="63"/>
        <v>0</v>
      </c>
      <c r="AL109" s="66">
        <f t="shared" si="63"/>
        <v>0</v>
      </c>
      <c r="AM109" s="66">
        <f t="shared" si="63"/>
        <v>0</v>
      </c>
      <c r="AN109" s="66">
        <f t="shared" si="64"/>
        <v>0</v>
      </c>
      <c r="AO109" s="66">
        <f t="shared" si="64"/>
        <v>0</v>
      </c>
      <c r="AP109" s="66">
        <f t="shared" si="64"/>
        <v>0</v>
      </c>
      <c r="AQ109" s="66">
        <f t="shared" si="64"/>
        <v>0</v>
      </c>
      <c r="AR109" s="74">
        <f t="shared" si="65"/>
        <v>0</v>
      </c>
      <c r="AS109" s="74">
        <f t="shared" si="66"/>
        <v>0</v>
      </c>
      <c r="AT109" s="67" t="s">
        <v>24</v>
      </c>
      <c r="AU109" s="66">
        <f t="shared" si="67"/>
        <v>0</v>
      </c>
      <c r="AV109" s="66">
        <f t="shared" si="67"/>
        <v>0</v>
      </c>
      <c r="AW109" s="66">
        <f t="shared" si="67"/>
        <v>0</v>
      </c>
      <c r="AX109" s="66">
        <f t="shared" si="67"/>
        <v>0</v>
      </c>
      <c r="AY109" s="66">
        <f t="shared" si="67"/>
        <v>0</v>
      </c>
      <c r="AZ109" s="66">
        <f t="shared" si="67"/>
        <v>0</v>
      </c>
      <c r="BA109" s="66">
        <f t="shared" si="67"/>
        <v>0</v>
      </c>
      <c r="BB109" s="74">
        <f t="shared" si="68"/>
        <v>0</v>
      </c>
    </row>
    <row r="110" spans="1:54" x14ac:dyDescent="0.25">
      <c r="A110" s="68" t="s">
        <v>25</v>
      </c>
      <c r="B110" s="136">
        <f t="shared" si="53"/>
        <v>0</v>
      </c>
      <c r="C110" s="80">
        <f>'Alimentos&amp;Bebidas 2'!B56</f>
        <v>0</v>
      </c>
      <c r="D110" s="80">
        <f>'Alimentos&amp;Bebidas 2'!C56</f>
        <v>0</v>
      </c>
      <c r="E110" s="80">
        <f>'Alimentos&amp;Bebidas 2'!D56</f>
        <v>0</v>
      </c>
      <c r="F110" s="80">
        <f>'Alimentos&amp;Bebidas 2'!E56</f>
        <v>0</v>
      </c>
      <c r="G110" s="80">
        <f>'Alimentos&amp;Bebidas 2'!F56</f>
        <v>0</v>
      </c>
      <c r="H110" s="80">
        <f>'Alimentos&amp;Bebidas 2'!G56</f>
        <v>0</v>
      </c>
      <c r="I110" s="80">
        <f>'Alimentos&amp;Bebidas 2'!H56</f>
        <v>0</v>
      </c>
      <c r="J110" s="77">
        <f t="shared" si="54"/>
        <v>0</v>
      </c>
      <c r="K110" s="68" t="s">
        <v>25</v>
      </c>
      <c r="L110" s="66">
        <f t="shared" si="55"/>
        <v>0</v>
      </c>
      <c r="M110" s="66">
        <f t="shared" si="56"/>
        <v>0</v>
      </c>
      <c r="N110" s="66">
        <f t="shared" si="57"/>
        <v>0</v>
      </c>
      <c r="O110" s="66">
        <f t="shared" si="58"/>
        <v>0</v>
      </c>
      <c r="P110" s="66">
        <f t="shared" si="59"/>
        <v>0</v>
      </c>
      <c r="Q110" s="66">
        <f t="shared" si="60"/>
        <v>0</v>
      </c>
      <c r="R110" s="66">
        <f t="shared" si="61"/>
        <v>0</v>
      </c>
      <c r="S110" s="74">
        <f t="shared" si="62"/>
        <v>0</v>
      </c>
      <c r="T110" s="68" t="s">
        <v>25</v>
      </c>
      <c r="U110" s="72">
        <f>'Alimentos&amp;Bebidas 2'!K56</f>
        <v>0</v>
      </c>
      <c r="V110" s="72">
        <f>'Alimentos&amp;Bebidas 2'!L56</f>
        <v>0</v>
      </c>
      <c r="W110" s="72">
        <f>'Alimentos&amp;Bebidas 2'!M56</f>
        <v>0</v>
      </c>
      <c r="X110" s="72">
        <f>'Alimentos&amp;Bebidas 2'!N56</f>
        <v>0</v>
      </c>
      <c r="Y110" s="72">
        <f>'Alimentos&amp;Bebidas 2'!O56</f>
        <v>0</v>
      </c>
      <c r="Z110" s="72">
        <f>'Alimentos&amp;Bebidas 2'!P56</f>
        <v>0</v>
      </c>
      <c r="AA110" s="72">
        <f>'Alimentos&amp;Bebidas 2'!Q56</f>
        <v>0</v>
      </c>
      <c r="AB110" s="68" t="s">
        <v>25</v>
      </c>
      <c r="AC110" s="80">
        <f>'Alimentos&amp;Bebidas 2'!AB56</f>
        <v>0</v>
      </c>
      <c r="AD110" s="80">
        <f>'Alimentos&amp;Bebidas 2'!AC56</f>
        <v>0</v>
      </c>
      <c r="AE110" s="80">
        <f>'Alimentos&amp;Bebidas 2'!AD56</f>
        <v>0</v>
      </c>
      <c r="AF110" s="80">
        <f>'Alimentos&amp;Bebidas 2'!AE56</f>
        <v>0</v>
      </c>
      <c r="AG110" s="80">
        <f>'Alimentos&amp;Bebidas 2'!AF56</f>
        <v>0</v>
      </c>
      <c r="AH110" s="80">
        <f>'Alimentos&amp;Bebidas 2'!AG56</f>
        <v>0</v>
      </c>
      <c r="AI110" s="80">
        <f>'Alimentos&amp;Bebidas 2'!AH56</f>
        <v>0</v>
      </c>
      <c r="AJ110" s="68" t="s">
        <v>25</v>
      </c>
      <c r="AK110" s="66">
        <f t="shared" si="63"/>
        <v>0</v>
      </c>
      <c r="AL110" s="66">
        <f t="shared" si="63"/>
        <v>0</v>
      </c>
      <c r="AM110" s="66">
        <f t="shared" si="63"/>
        <v>0</v>
      </c>
      <c r="AN110" s="66">
        <f t="shared" si="64"/>
        <v>0</v>
      </c>
      <c r="AO110" s="66">
        <f t="shared" si="64"/>
        <v>0</v>
      </c>
      <c r="AP110" s="66">
        <f t="shared" si="64"/>
        <v>0</v>
      </c>
      <c r="AQ110" s="66">
        <f t="shared" si="64"/>
        <v>0</v>
      </c>
      <c r="AR110" s="74">
        <f t="shared" si="65"/>
        <v>0</v>
      </c>
      <c r="AS110" s="74">
        <f t="shared" si="66"/>
        <v>0</v>
      </c>
      <c r="AT110" s="68" t="s">
        <v>25</v>
      </c>
      <c r="AU110" s="66">
        <f t="shared" si="67"/>
        <v>0</v>
      </c>
      <c r="AV110" s="66">
        <f t="shared" si="67"/>
        <v>0</v>
      </c>
      <c r="AW110" s="66">
        <f t="shared" si="67"/>
        <v>0</v>
      </c>
      <c r="AX110" s="66">
        <f t="shared" si="67"/>
        <v>0</v>
      </c>
      <c r="AY110" s="66">
        <f t="shared" si="67"/>
        <v>0</v>
      </c>
      <c r="AZ110" s="66">
        <f t="shared" si="67"/>
        <v>0</v>
      </c>
      <c r="BA110" s="66">
        <f t="shared" si="67"/>
        <v>0</v>
      </c>
      <c r="BB110" s="74">
        <f t="shared" si="68"/>
        <v>0</v>
      </c>
    </row>
    <row r="111" spans="1:54" x14ac:dyDescent="0.25">
      <c r="A111" s="61" t="s">
        <v>26</v>
      </c>
      <c r="B111" s="136">
        <f t="shared" si="53"/>
        <v>0</v>
      </c>
      <c r="C111" s="80">
        <f>'Alimentos&amp;Bebidas 2'!B57</f>
        <v>0</v>
      </c>
      <c r="D111" s="80">
        <f>'Alimentos&amp;Bebidas 2'!C57</f>
        <v>0</v>
      </c>
      <c r="E111" s="80">
        <f>'Alimentos&amp;Bebidas 2'!D57</f>
        <v>0</v>
      </c>
      <c r="F111" s="80">
        <f>'Alimentos&amp;Bebidas 2'!E57</f>
        <v>0</v>
      </c>
      <c r="G111" s="80">
        <f>'Alimentos&amp;Bebidas 2'!F57</f>
        <v>0</v>
      </c>
      <c r="H111" s="80">
        <f>'Alimentos&amp;Bebidas 2'!G57</f>
        <v>0</v>
      </c>
      <c r="I111" s="80">
        <f>'Alimentos&amp;Bebidas 2'!H57</f>
        <v>0</v>
      </c>
      <c r="J111" s="77">
        <f t="shared" si="54"/>
        <v>0</v>
      </c>
      <c r="K111" s="61" t="s">
        <v>26</v>
      </c>
      <c r="L111" s="66">
        <f t="shared" si="55"/>
        <v>0</v>
      </c>
      <c r="M111" s="66">
        <f t="shared" si="56"/>
        <v>0</v>
      </c>
      <c r="N111" s="66">
        <f t="shared" si="57"/>
        <v>0</v>
      </c>
      <c r="O111" s="66">
        <f t="shared" si="58"/>
        <v>0</v>
      </c>
      <c r="P111" s="66">
        <f t="shared" si="59"/>
        <v>0</v>
      </c>
      <c r="Q111" s="66">
        <f t="shared" si="60"/>
        <v>0</v>
      </c>
      <c r="R111" s="66">
        <f t="shared" si="61"/>
        <v>0</v>
      </c>
      <c r="S111" s="74">
        <f t="shared" si="62"/>
        <v>0</v>
      </c>
      <c r="T111" s="61" t="s">
        <v>26</v>
      </c>
      <c r="U111" s="72">
        <f>'Alimentos&amp;Bebidas 2'!K57</f>
        <v>0</v>
      </c>
      <c r="V111" s="72">
        <f>'Alimentos&amp;Bebidas 2'!L57</f>
        <v>0</v>
      </c>
      <c r="W111" s="72">
        <f>'Alimentos&amp;Bebidas 2'!M57</f>
        <v>0</v>
      </c>
      <c r="X111" s="72">
        <f>'Alimentos&amp;Bebidas 2'!N57</f>
        <v>0</v>
      </c>
      <c r="Y111" s="72">
        <f>'Alimentos&amp;Bebidas 2'!O57</f>
        <v>0</v>
      </c>
      <c r="Z111" s="72">
        <f>'Alimentos&amp;Bebidas 2'!P57</f>
        <v>0</v>
      </c>
      <c r="AA111" s="72">
        <f>'Alimentos&amp;Bebidas 2'!Q57</f>
        <v>0</v>
      </c>
      <c r="AB111" s="61" t="s">
        <v>26</v>
      </c>
      <c r="AC111" s="80">
        <f>'Alimentos&amp;Bebidas 2'!AB57</f>
        <v>0</v>
      </c>
      <c r="AD111" s="80">
        <f>'Alimentos&amp;Bebidas 2'!AC57</f>
        <v>0</v>
      </c>
      <c r="AE111" s="80">
        <f>'Alimentos&amp;Bebidas 2'!AD57</f>
        <v>0</v>
      </c>
      <c r="AF111" s="80">
        <f>'Alimentos&amp;Bebidas 2'!AE57</f>
        <v>0</v>
      </c>
      <c r="AG111" s="80">
        <f>'Alimentos&amp;Bebidas 2'!AF57</f>
        <v>0</v>
      </c>
      <c r="AH111" s="80">
        <f>'Alimentos&amp;Bebidas 2'!AG57</f>
        <v>0</v>
      </c>
      <c r="AI111" s="80">
        <f>'Alimentos&amp;Bebidas 2'!AH57</f>
        <v>0</v>
      </c>
      <c r="AJ111" s="61" t="s">
        <v>26</v>
      </c>
      <c r="AK111" s="66">
        <f t="shared" si="63"/>
        <v>0</v>
      </c>
      <c r="AL111" s="66">
        <f t="shared" si="63"/>
        <v>0</v>
      </c>
      <c r="AM111" s="66">
        <f t="shared" si="63"/>
        <v>0</v>
      </c>
      <c r="AN111" s="66">
        <f t="shared" si="64"/>
        <v>0</v>
      </c>
      <c r="AO111" s="66">
        <f t="shared" si="64"/>
        <v>0</v>
      </c>
      <c r="AP111" s="66">
        <f t="shared" si="64"/>
        <v>0</v>
      </c>
      <c r="AQ111" s="66">
        <f t="shared" si="64"/>
        <v>0</v>
      </c>
      <c r="AR111" s="74">
        <f t="shared" si="65"/>
        <v>0</v>
      </c>
      <c r="AS111" s="74">
        <f t="shared" si="66"/>
        <v>0</v>
      </c>
      <c r="AT111" s="61" t="s">
        <v>26</v>
      </c>
      <c r="AU111" s="66">
        <f t="shared" si="67"/>
        <v>0</v>
      </c>
      <c r="AV111" s="66">
        <f t="shared" si="67"/>
        <v>0</v>
      </c>
      <c r="AW111" s="66">
        <f t="shared" si="67"/>
        <v>0</v>
      </c>
      <c r="AX111" s="66">
        <f t="shared" si="67"/>
        <v>0</v>
      </c>
      <c r="AY111" s="66">
        <f t="shared" si="67"/>
        <v>0</v>
      </c>
      <c r="AZ111" s="66">
        <f t="shared" si="67"/>
        <v>0</v>
      </c>
      <c r="BA111" s="66">
        <f t="shared" si="67"/>
        <v>0</v>
      </c>
      <c r="BB111" s="74">
        <f t="shared" si="68"/>
        <v>0</v>
      </c>
    </row>
    <row r="112" spans="1:54" x14ac:dyDescent="0.25">
      <c r="A112" s="61" t="s">
        <v>27</v>
      </c>
      <c r="B112" s="136">
        <f t="shared" si="53"/>
        <v>0</v>
      </c>
      <c r="C112" s="80">
        <f>'Alimentos&amp;Bebidas 2'!B58</f>
        <v>0</v>
      </c>
      <c r="D112" s="80">
        <f>'Alimentos&amp;Bebidas 2'!C58</f>
        <v>0</v>
      </c>
      <c r="E112" s="80">
        <f>'Alimentos&amp;Bebidas 2'!D58</f>
        <v>0</v>
      </c>
      <c r="F112" s="80">
        <f>'Alimentos&amp;Bebidas 2'!E58</f>
        <v>0</v>
      </c>
      <c r="G112" s="80">
        <f>'Alimentos&amp;Bebidas 2'!F58</f>
        <v>0</v>
      </c>
      <c r="H112" s="80">
        <f>'Alimentos&amp;Bebidas 2'!G58</f>
        <v>0</v>
      </c>
      <c r="I112" s="80">
        <f>'Alimentos&amp;Bebidas 2'!H58</f>
        <v>0</v>
      </c>
      <c r="J112" s="77">
        <f t="shared" si="54"/>
        <v>0</v>
      </c>
      <c r="K112" s="61" t="s">
        <v>27</v>
      </c>
      <c r="L112" s="66">
        <f t="shared" si="55"/>
        <v>0</v>
      </c>
      <c r="M112" s="66">
        <f t="shared" si="56"/>
        <v>0</v>
      </c>
      <c r="N112" s="66">
        <f t="shared" si="57"/>
        <v>0</v>
      </c>
      <c r="O112" s="66">
        <f t="shared" si="58"/>
        <v>0</v>
      </c>
      <c r="P112" s="66">
        <f t="shared" si="59"/>
        <v>0</v>
      </c>
      <c r="Q112" s="66">
        <f t="shared" si="60"/>
        <v>0</v>
      </c>
      <c r="R112" s="66">
        <f t="shared" si="61"/>
        <v>0</v>
      </c>
      <c r="S112" s="74">
        <f t="shared" si="62"/>
        <v>0</v>
      </c>
      <c r="T112" s="61" t="s">
        <v>27</v>
      </c>
      <c r="U112" s="72">
        <f>'Alimentos&amp;Bebidas 2'!K58</f>
        <v>0</v>
      </c>
      <c r="V112" s="72">
        <f>'Alimentos&amp;Bebidas 2'!L58</f>
        <v>0</v>
      </c>
      <c r="W112" s="72">
        <f>'Alimentos&amp;Bebidas 2'!M58</f>
        <v>0</v>
      </c>
      <c r="X112" s="72">
        <f>'Alimentos&amp;Bebidas 2'!N58</f>
        <v>0</v>
      </c>
      <c r="Y112" s="72">
        <f>'Alimentos&amp;Bebidas 2'!O58</f>
        <v>0</v>
      </c>
      <c r="Z112" s="72">
        <f>'Alimentos&amp;Bebidas 2'!P58</f>
        <v>0</v>
      </c>
      <c r="AA112" s="72">
        <f>'Alimentos&amp;Bebidas 2'!Q58</f>
        <v>0</v>
      </c>
      <c r="AB112" s="61" t="s">
        <v>27</v>
      </c>
      <c r="AC112" s="80">
        <f>'Alimentos&amp;Bebidas 2'!AB58</f>
        <v>0</v>
      </c>
      <c r="AD112" s="80">
        <f>'Alimentos&amp;Bebidas 2'!AC58</f>
        <v>0</v>
      </c>
      <c r="AE112" s="80">
        <f>'Alimentos&amp;Bebidas 2'!AD58</f>
        <v>0</v>
      </c>
      <c r="AF112" s="80">
        <f>'Alimentos&amp;Bebidas 2'!AE58</f>
        <v>0</v>
      </c>
      <c r="AG112" s="80">
        <f>'Alimentos&amp;Bebidas 2'!AF58</f>
        <v>0</v>
      </c>
      <c r="AH112" s="80">
        <f>'Alimentos&amp;Bebidas 2'!AG58</f>
        <v>0</v>
      </c>
      <c r="AI112" s="80">
        <f>'Alimentos&amp;Bebidas 2'!AH58</f>
        <v>0</v>
      </c>
      <c r="AJ112" s="61" t="s">
        <v>27</v>
      </c>
      <c r="AK112" s="66">
        <f t="shared" si="63"/>
        <v>0</v>
      </c>
      <c r="AL112" s="66">
        <f t="shared" si="63"/>
        <v>0</v>
      </c>
      <c r="AM112" s="66">
        <f t="shared" si="63"/>
        <v>0</v>
      </c>
      <c r="AN112" s="66">
        <f t="shared" si="64"/>
        <v>0</v>
      </c>
      <c r="AO112" s="66">
        <f t="shared" si="64"/>
        <v>0</v>
      </c>
      <c r="AP112" s="66">
        <f t="shared" si="64"/>
        <v>0</v>
      </c>
      <c r="AQ112" s="66">
        <f t="shared" si="64"/>
        <v>0</v>
      </c>
      <c r="AR112" s="74">
        <f t="shared" si="65"/>
        <v>0</v>
      </c>
      <c r="AS112" s="74">
        <f t="shared" si="66"/>
        <v>0</v>
      </c>
      <c r="AT112" s="61" t="s">
        <v>27</v>
      </c>
      <c r="AU112" s="66">
        <f t="shared" si="67"/>
        <v>0</v>
      </c>
      <c r="AV112" s="66">
        <f t="shared" si="67"/>
        <v>0</v>
      </c>
      <c r="AW112" s="66">
        <f t="shared" si="67"/>
        <v>0</v>
      </c>
      <c r="AX112" s="66">
        <f t="shared" si="67"/>
        <v>0</v>
      </c>
      <c r="AY112" s="66">
        <f t="shared" si="67"/>
        <v>0</v>
      </c>
      <c r="AZ112" s="66">
        <f t="shared" si="67"/>
        <v>0</v>
      </c>
      <c r="BA112" s="66">
        <f t="shared" si="67"/>
        <v>0</v>
      </c>
      <c r="BB112" s="74">
        <f t="shared" si="68"/>
        <v>0</v>
      </c>
    </row>
    <row r="113" spans="1:54" x14ac:dyDescent="0.25">
      <c r="A113" s="61" t="s">
        <v>28</v>
      </c>
      <c r="B113" s="136">
        <f t="shared" si="53"/>
        <v>0</v>
      </c>
      <c r="C113" s="80">
        <f>'Alimentos&amp;Bebidas 2'!B59</f>
        <v>0</v>
      </c>
      <c r="D113" s="80">
        <f>'Alimentos&amp;Bebidas 2'!C59</f>
        <v>0</v>
      </c>
      <c r="E113" s="80">
        <f>'Alimentos&amp;Bebidas 2'!D59</f>
        <v>0</v>
      </c>
      <c r="F113" s="80">
        <f>'Alimentos&amp;Bebidas 2'!E59</f>
        <v>0</v>
      </c>
      <c r="G113" s="80">
        <f>'Alimentos&amp;Bebidas 2'!F59</f>
        <v>0</v>
      </c>
      <c r="H113" s="80">
        <f>'Alimentos&amp;Bebidas 2'!G59</f>
        <v>0</v>
      </c>
      <c r="I113" s="80">
        <f>'Alimentos&amp;Bebidas 2'!H59</f>
        <v>0</v>
      </c>
      <c r="J113" s="77">
        <f t="shared" si="54"/>
        <v>0</v>
      </c>
      <c r="K113" s="61" t="s">
        <v>28</v>
      </c>
      <c r="L113" s="66">
        <f t="shared" si="55"/>
        <v>0</v>
      </c>
      <c r="M113" s="66">
        <f t="shared" si="56"/>
        <v>0</v>
      </c>
      <c r="N113" s="66">
        <f t="shared" si="57"/>
        <v>0</v>
      </c>
      <c r="O113" s="66">
        <f t="shared" si="58"/>
        <v>0</v>
      </c>
      <c r="P113" s="66">
        <f t="shared" si="59"/>
        <v>0</v>
      </c>
      <c r="Q113" s="66">
        <f t="shared" si="60"/>
        <v>0</v>
      </c>
      <c r="R113" s="66">
        <f t="shared" si="61"/>
        <v>0</v>
      </c>
      <c r="S113" s="74">
        <f t="shared" si="62"/>
        <v>0</v>
      </c>
      <c r="T113" s="61" t="s">
        <v>28</v>
      </c>
      <c r="U113" s="72">
        <f>'Alimentos&amp;Bebidas 2'!K59</f>
        <v>0</v>
      </c>
      <c r="V113" s="72">
        <f>'Alimentos&amp;Bebidas 2'!L59</f>
        <v>0</v>
      </c>
      <c r="W113" s="72">
        <f>'Alimentos&amp;Bebidas 2'!M59</f>
        <v>0</v>
      </c>
      <c r="X113" s="72">
        <f>'Alimentos&amp;Bebidas 2'!N59</f>
        <v>0</v>
      </c>
      <c r="Y113" s="72">
        <f>'Alimentos&amp;Bebidas 2'!O59</f>
        <v>0</v>
      </c>
      <c r="Z113" s="72">
        <f>'Alimentos&amp;Bebidas 2'!P59</f>
        <v>0</v>
      </c>
      <c r="AA113" s="72">
        <f>'Alimentos&amp;Bebidas 2'!Q59</f>
        <v>0</v>
      </c>
      <c r="AB113" s="61" t="s">
        <v>28</v>
      </c>
      <c r="AC113" s="80">
        <f>'Alimentos&amp;Bebidas 2'!AB59</f>
        <v>0</v>
      </c>
      <c r="AD113" s="80">
        <f>'Alimentos&amp;Bebidas 2'!AC59</f>
        <v>0</v>
      </c>
      <c r="AE113" s="80">
        <f>'Alimentos&amp;Bebidas 2'!AD59</f>
        <v>0</v>
      </c>
      <c r="AF113" s="80">
        <f>'Alimentos&amp;Bebidas 2'!AE59</f>
        <v>0</v>
      </c>
      <c r="AG113" s="80">
        <f>'Alimentos&amp;Bebidas 2'!AF59</f>
        <v>0</v>
      </c>
      <c r="AH113" s="80">
        <f>'Alimentos&amp;Bebidas 2'!AG59</f>
        <v>0</v>
      </c>
      <c r="AI113" s="80">
        <f>'Alimentos&amp;Bebidas 2'!AH59</f>
        <v>0</v>
      </c>
      <c r="AJ113" s="61" t="s">
        <v>28</v>
      </c>
      <c r="AK113" s="66">
        <f t="shared" si="63"/>
        <v>0</v>
      </c>
      <c r="AL113" s="66">
        <f t="shared" si="63"/>
        <v>0</v>
      </c>
      <c r="AM113" s="66">
        <f t="shared" si="63"/>
        <v>0</v>
      </c>
      <c r="AN113" s="66">
        <f t="shared" si="64"/>
        <v>0</v>
      </c>
      <c r="AO113" s="66">
        <f t="shared" si="64"/>
        <v>0</v>
      </c>
      <c r="AP113" s="66">
        <f t="shared" si="64"/>
        <v>0</v>
      </c>
      <c r="AQ113" s="66">
        <f t="shared" si="64"/>
        <v>0</v>
      </c>
      <c r="AR113" s="74">
        <f t="shared" si="65"/>
        <v>0</v>
      </c>
      <c r="AS113" s="74">
        <f t="shared" si="66"/>
        <v>0</v>
      </c>
      <c r="AT113" s="61" t="s">
        <v>28</v>
      </c>
      <c r="AU113" s="66">
        <f t="shared" si="67"/>
        <v>0</v>
      </c>
      <c r="AV113" s="66">
        <f t="shared" si="67"/>
        <v>0</v>
      </c>
      <c r="AW113" s="66">
        <f t="shared" si="67"/>
        <v>0</v>
      </c>
      <c r="AX113" s="66">
        <f t="shared" si="67"/>
        <v>0</v>
      </c>
      <c r="AY113" s="66">
        <f t="shared" si="67"/>
        <v>0</v>
      </c>
      <c r="AZ113" s="66">
        <f t="shared" si="67"/>
        <v>0</v>
      </c>
      <c r="BA113" s="66">
        <f t="shared" si="67"/>
        <v>0</v>
      </c>
      <c r="BB113" s="74">
        <f t="shared" si="68"/>
        <v>0</v>
      </c>
    </row>
    <row r="114" spans="1:54" x14ac:dyDescent="0.25">
      <c r="A114" s="61" t="s">
        <v>29</v>
      </c>
      <c r="B114" s="136">
        <f t="shared" si="53"/>
        <v>0</v>
      </c>
      <c r="C114" s="80">
        <f>'Alimentos&amp;Bebidas 2'!B60</f>
        <v>0</v>
      </c>
      <c r="D114" s="80">
        <f>'Alimentos&amp;Bebidas 2'!C60</f>
        <v>0</v>
      </c>
      <c r="E114" s="80">
        <f>'Alimentos&amp;Bebidas 2'!D60</f>
        <v>0</v>
      </c>
      <c r="F114" s="80">
        <f>'Alimentos&amp;Bebidas 2'!E60</f>
        <v>0</v>
      </c>
      <c r="G114" s="80">
        <f>'Alimentos&amp;Bebidas 2'!F60</f>
        <v>0</v>
      </c>
      <c r="H114" s="80">
        <f>'Alimentos&amp;Bebidas 2'!G60</f>
        <v>0</v>
      </c>
      <c r="I114" s="80">
        <f>'Alimentos&amp;Bebidas 2'!H60</f>
        <v>0</v>
      </c>
      <c r="J114" s="77">
        <f t="shared" si="54"/>
        <v>0</v>
      </c>
      <c r="K114" s="61" t="s">
        <v>29</v>
      </c>
      <c r="L114" s="66">
        <f t="shared" si="55"/>
        <v>0</v>
      </c>
      <c r="M114" s="66">
        <f t="shared" si="56"/>
        <v>0</v>
      </c>
      <c r="N114" s="66">
        <f t="shared" si="57"/>
        <v>0</v>
      </c>
      <c r="O114" s="66">
        <f t="shared" si="58"/>
        <v>0</v>
      </c>
      <c r="P114" s="66">
        <f t="shared" si="59"/>
        <v>0</v>
      </c>
      <c r="Q114" s="66">
        <f t="shared" si="60"/>
        <v>0</v>
      </c>
      <c r="R114" s="66">
        <f t="shared" si="61"/>
        <v>0</v>
      </c>
      <c r="S114" s="74">
        <f t="shared" si="62"/>
        <v>0</v>
      </c>
      <c r="T114" s="61" t="s">
        <v>29</v>
      </c>
      <c r="U114" s="72">
        <f>'Alimentos&amp;Bebidas 2'!K60</f>
        <v>0</v>
      </c>
      <c r="V114" s="72">
        <f>'Alimentos&amp;Bebidas 2'!L60</f>
        <v>0</v>
      </c>
      <c r="W114" s="72">
        <f>'Alimentos&amp;Bebidas 2'!M60</f>
        <v>0</v>
      </c>
      <c r="X114" s="72">
        <f>'Alimentos&amp;Bebidas 2'!N60</f>
        <v>0</v>
      </c>
      <c r="Y114" s="72">
        <f>'Alimentos&amp;Bebidas 2'!O60</f>
        <v>0</v>
      </c>
      <c r="Z114" s="72">
        <f>'Alimentos&amp;Bebidas 2'!P60</f>
        <v>0</v>
      </c>
      <c r="AA114" s="72">
        <f>'Alimentos&amp;Bebidas 2'!Q60</f>
        <v>0</v>
      </c>
      <c r="AB114" s="61" t="s">
        <v>29</v>
      </c>
      <c r="AC114" s="80">
        <f>'Alimentos&amp;Bebidas 2'!AB60</f>
        <v>0</v>
      </c>
      <c r="AD114" s="80">
        <f>'Alimentos&amp;Bebidas 2'!AC60</f>
        <v>0</v>
      </c>
      <c r="AE114" s="80">
        <f>'Alimentos&amp;Bebidas 2'!AD60</f>
        <v>0</v>
      </c>
      <c r="AF114" s="80">
        <f>'Alimentos&amp;Bebidas 2'!AE60</f>
        <v>0</v>
      </c>
      <c r="AG114" s="80">
        <f>'Alimentos&amp;Bebidas 2'!AF60</f>
        <v>0</v>
      </c>
      <c r="AH114" s="80">
        <f>'Alimentos&amp;Bebidas 2'!AG60</f>
        <v>0</v>
      </c>
      <c r="AI114" s="80">
        <f>'Alimentos&amp;Bebidas 2'!AH60</f>
        <v>0</v>
      </c>
      <c r="AJ114" s="61" t="s">
        <v>29</v>
      </c>
      <c r="AK114" s="66">
        <f t="shared" si="63"/>
        <v>0</v>
      </c>
      <c r="AL114" s="66">
        <f t="shared" si="63"/>
        <v>0</v>
      </c>
      <c r="AM114" s="66">
        <f t="shared" si="63"/>
        <v>0</v>
      </c>
      <c r="AN114" s="66">
        <f t="shared" si="64"/>
        <v>0</v>
      </c>
      <c r="AO114" s="66">
        <f t="shared" si="64"/>
        <v>0</v>
      </c>
      <c r="AP114" s="66">
        <f t="shared" si="64"/>
        <v>0</v>
      </c>
      <c r="AQ114" s="66">
        <f t="shared" si="64"/>
        <v>0</v>
      </c>
      <c r="AR114" s="74">
        <f t="shared" si="65"/>
        <v>0</v>
      </c>
      <c r="AS114" s="74">
        <f t="shared" si="66"/>
        <v>0</v>
      </c>
      <c r="AT114" s="61" t="s">
        <v>29</v>
      </c>
      <c r="AU114" s="66">
        <f t="shared" si="67"/>
        <v>0</v>
      </c>
      <c r="AV114" s="66">
        <f t="shared" si="67"/>
        <v>0</v>
      </c>
      <c r="AW114" s="66">
        <f t="shared" si="67"/>
        <v>0</v>
      </c>
      <c r="AX114" s="66">
        <f t="shared" si="67"/>
        <v>0</v>
      </c>
      <c r="AY114" s="66">
        <f t="shared" si="67"/>
        <v>0</v>
      </c>
      <c r="AZ114" s="66">
        <f t="shared" si="67"/>
        <v>0</v>
      </c>
      <c r="BA114" s="66">
        <f t="shared" si="67"/>
        <v>0</v>
      </c>
      <c r="BB114" s="74">
        <f t="shared" si="68"/>
        <v>0</v>
      </c>
    </row>
    <row r="115" spans="1:54" x14ac:dyDescent="0.25">
      <c r="A115" s="61" t="s">
        <v>30</v>
      </c>
      <c r="B115" s="136">
        <f t="shared" si="53"/>
        <v>0</v>
      </c>
      <c r="C115" s="80">
        <f>'Alimentos&amp;Bebidas 2'!B61</f>
        <v>0</v>
      </c>
      <c r="D115" s="80">
        <f>'Alimentos&amp;Bebidas 2'!C61</f>
        <v>0</v>
      </c>
      <c r="E115" s="80">
        <f>'Alimentos&amp;Bebidas 2'!D61</f>
        <v>0</v>
      </c>
      <c r="F115" s="80">
        <f>'Alimentos&amp;Bebidas 2'!E61</f>
        <v>0</v>
      </c>
      <c r="G115" s="80">
        <f>'Alimentos&amp;Bebidas 2'!F61</f>
        <v>0</v>
      </c>
      <c r="H115" s="80">
        <f>'Alimentos&amp;Bebidas 2'!G61</f>
        <v>0</v>
      </c>
      <c r="I115" s="80">
        <f>'Alimentos&amp;Bebidas 2'!H61</f>
        <v>0</v>
      </c>
      <c r="J115" s="77">
        <f t="shared" si="54"/>
        <v>0</v>
      </c>
      <c r="K115" s="61" t="s">
        <v>30</v>
      </c>
      <c r="L115" s="66">
        <f t="shared" si="55"/>
        <v>0</v>
      </c>
      <c r="M115" s="66">
        <f t="shared" si="56"/>
        <v>0</v>
      </c>
      <c r="N115" s="66">
        <f t="shared" si="57"/>
        <v>0</v>
      </c>
      <c r="O115" s="66">
        <f t="shared" si="58"/>
        <v>0</v>
      </c>
      <c r="P115" s="66">
        <f t="shared" si="59"/>
        <v>0</v>
      </c>
      <c r="Q115" s="66">
        <f t="shared" si="60"/>
        <v>0</v>
      </c>
      <c r="R115" s="66">
        <f t="shared" si="61"/>
        <v>0</v>
      </c>
      <c r="S115" s="74">
        <f t="shared" si="62"/>
        <v>0</v>
      </c>
      <c r="T115" s="61" t="s">
        <v>30</v>
      </c>
      <c r="U115" s="72">
        <f>'Alimentos&amp;Bebidas 2'!K61</f>
        <v>0</v>
      </c>
      <c r="V115" s="72">
        <f>'Alimentos&amp;Bebidas 2'!L61</f>
        <v>0</v>
      </c>
      <c r="W115" s="72">
        <f>'Alimentos&amp;Bebidas 2'!M61</f>
        <v>0</v>
      </c>
      <c r="X115" s="72">
        <f>'Alimentos&amp;Bebidas 2'!N61</f>
        <v>0</v>
      </c>
      <c r="Y115" s="72">
        <f>'Alimentos&amp;Bebidas 2'!O61</f>
        <v>0</v>
      </c>
      <c r="Z115" s="72">
        <f>'Alimentos&amp;Bebidas 2'!P61</f>
        <v>0</v>
      </c>
      <c r="AA115" s="72">
        <f>'Alimentos&amp;Bebidas 2'!Q61</f>
        <v>0</v>
      </c>
      <c r="AB115" s="61" t="s">
        <v>30</v>
      </c>
      <c r="AC115" s="80">
        <f>'Alimentos&amp;Bebidas 2'!AB61</f>
        <v>0</v>
      </c>
      <c r="AD115" s="80">
        <f>'Alimentos&amp;Bebidas 2'!AC61</f>
        <v>0</v>
      </c>
      <c r="AE115" s="80">
        <f>'Alimentos&amp;Bebidas 2'!AD61</f>
        <v>0</v>
      </c>
      <c r="AF115" s="80">
        <f>'Alimentos&amp;Bebidas 2'!AE61</f>
        <v>0</v>
      </c>
      <c r="AG115" s="80">
        <f>'Alimentos&amp;Bebidas 2'!AF61</f>
        <v>0</v>
      </c>
      <c r="AH115" s="80">
        <f>'Alimentos&amp;Bebidas 2'!AG61</f>
        <v>0</v>
      </c>
      <c r="AI115" s="80">
        <f>'Alimentos&amp;Bebidas 2'!AH61</f>
        <v>0</v>
      </c>
      <c r="AJ115" s="61" t="s">
        <v>30</v>
      </c>
      <c r="AK115" s="66">
        <f t="shared" si="63"/>
        <v>0</v>
      </c>
      <c r="AL115" s="66">
        <f t="shared" si="63"/>
        <v>0</v>
      </c>
      <c r="AM115" s="66">
        <f t="shared" si="63"/>
        <v>0</v>
      </c>
      <c r="AN115" s="66">
        <f t="shared" si="64"/>
        <v>0</v>
      </c>
      <c r="AO115" s="66">
        <f t="shared" si="64"/>
        <v>0</v>
      </c>
      <c r="AP115" s="66">
        <f t="shared" si="64"/>
        <v>0</v>
      </c>
      <c r="AQ115" s="66">
        <f t="shared" si="64"/>
        <v>0</v>
      </c>
      <c r="AR115" s="74">
        <f t="shared" si="65"/>
        <v>0</v>
      </c>
      <c r="AS115" s="74">
        <f t="shared" si="66"/>
        <v>0</v>
      </c>
      <c r="AT115" s="61" t="s">
        <v>30</v>
      </c>
      <c r="AU115" s="66">
        <f t="shared" si="67"/>
        <v>0</v>
      </c>
      <c r="AV115" s="66">
        <f t="shared" si="67"/>
        <v>0</v>
      </c>
      <c r="AW115" s="66">
        <f t="shared" si="67"/>
        <v>0</v>
      </c>
      <c r="AX115" s="66">
        <f t="shared" si="67"/>
        <v>0</v>
      </c>
      <c r="AY115" s="66">
        <f t="shared" si="67"/>
        <v>0</v>
      </c>
      <c r="AZ115" s="66">
        <f t="shared" si="67"/>
        <v>0</v>
      </c>
      <c r="BA115" s="66">
        <f t="shared" si="67"/>
        <v>0</v>
      </c>
      <c r="BB115" s="74">
        <f t="shared" si="68"/>
        <v>0</v>
      </c>
    </row>
    <row r="116" spans="1:54" x14ac:dyDescent="0.25">
      <c r="A116" s="61" t="s">
        <v>31</v>
      </c>
      <c r="B116" s="136">
        <f t="shared" si="53"/>
        <v>0</v>
      </c>
      <c r="C116" s="80">
        <f>'Alimentos&amp;Bebidas 2'!B62</f>
        <v>0</v>
      </c>
      <c r="D116" s="80">
        <f>'Alimentos&amp;Bebidas 2'!C62</f>
        <v>0</v>
      </c>
      <c r="E116" s="80">
        <f>'Alimentos&amp;Bebidas 2'!D62</f>
        <v>0</v>
      </c>
      <c r="F116" s="80">
        <f>'Alimentos&amp;Bebidas 2'!E62</f>
        <v>0</v>
      </c>
      <c r="G116" s="80">
        <f>'Alimentos&amp;Bebidas 2'!F62</f>
        <v>0</v>
      </c>
      <c r="H116" s="80">
        <f>'Alimentos&amp;Bebidas 2'!G62</f>
        <v>0</v>
      </c>
      <c r="I116" s="80">
        <f>'Alimentos&amp;Bebidas 2'!H62</f>
        <v>0</v>
      </c>
      <c r="J116" s="77">
        <f t="shared" si="54"/>
        <v>0</v>
      </c>
      <c r="K116" s="61" t="s">
        <v>31</v>
      </c>
      <c r="L116" s="66">
        <f t="shared" si="55"/>
        <v>0</v>
      </c>
      <c r="M116" s="66">
        <f t="shared" si="56"/>
        <v>0</v>
      </c>
      <c r="N116" s="66">
        <f t="shared" si="57"/>
        <v>0</v>
      </c>
      <c r="O116" s="66">
        <f t="shared" si="58"/>
        <v>0</v>
      </c>
      <c r="P116" s="66">
        <f t="shared" si="59"/>
        <v>0</v>
      </c>
      <c r="Q116" s="66">
        <f t="shared" si="60"/>
        <v>0</v>
      </c>
      <c r="R116" s="66">
        <f t="shared" si="61"/>
        <v>0</v>
      </c>
      <c r="S116" s="74">
        <f t="shared" si="62"/>
        <v>0</v>
      </c>
      <c r="T116" s="61" t="s">
        <v>31</v>
      </c>
      <c r="U116" s="72">
        <f>'Alimentos&amp;Bebidas 2'!K62</f>
        <v>0</v>
      </c>
      <c r="V116" s="72">
        <f>'Alimentos&amp;Bebidas 2'!L62</f>
        <v>0</v>
      </c>
      <c r="W116" s="72">
        <f>'Alimentos&amp;Bebidas 2'!M62</f>
        <v>0</v>
      </c>
      <c r="X116" s="72">
        <f>'Alimentos&amp;Bebidas 2'!N62</f>
        <v>0</v>
      </c>
      <c r="Y116" s="72">
        <f>'Alimentos&amp;Bebidas 2'!O62</f>
        <v>0</v>
      </c>
      <c r="Z116" s="72">
        <f>'Alimentos&amp;Bebidas 2'!P62</f>
        <v>0</v>
      </c>
      <c r="AA116" s="72">
        <f>'Alimentos&amp;Bebidas 2'!Q62</f>
        <v>0</v>
      </c>
      <c r="AB116" s="61" t="s">
        <v>31</v>
      </c>
      <c r="AC116" s="80">
        <f>'Alimentos&amp;Bebidas 2'!AB62</f>
        <v>0</v>
      </c>
      <c r="AD116" s="80">
        <f>'Alimentos&amp;Bebidas 2'!AC62</f>
        <v>0</v>
      </c>
      <c r="AE116" s="80">
        <f>'Alimentos&amp;Bebidas 2'!AD62</f>
        <v>0</v>
      </c>
      <c r="AF116" s="80">
        <f>'Alimentos&amp;Bebidas 2'!AE62</f>
        <v>0</v>
      </c>
      <c r="AG116" s="80">
        <f>'Alimentos&amp;Bebidas 2'!AF62</f>
        <v>0</v>
      </c>
      <c r="AH116" s="80">
        <f>'Alimentos&amp;Bebidas 2'!AG62</f>
        <v>0</v>
      </c>
      <c r="AI116" s="80">
        <f>'Alimentos&amp;Bebidas 2'!AH62</f>
        <v>0</v>
      </c>
      <c r="AJ116" s="61" t="s">
        <v>31</v>
      </c>
      <c r="AK116" s="66">
        <f t="shared" si="63"/>
        <v>0</v>
      </c>
      <c r="AL116" s="66">
        <f t="shared" si="63"/>
        <v>0</v>
      </c>
      <c r="AM116" s="66">
        <f t="shared" si="63"/>
        <v>0</v>
      </c>
      <c r="AN116" s="66">
        <f t="shared" si="64"/>
        <v>0</v>
      </c>
      <c r="AO116" s="66">
        <f t="shared" si="64"/>
        <v>0</v>
      </c>
      <c r="AP116" s="66">
        <f t="shared" si="64"/>
        <v>0</v>
      </c>
      <c r="AQ116" s="66">
        <f t="shared" si="64"/>
        <v>0</v>
      </c>
      <c r="AR116" s="74">
        <f t="shared" si="65"/>
        <v>0</v>
      </c>
      <c r="AS116" s="74">
        <f t="shared" si="66"/>
        <v>0</v>
      </c>
      <c r="AT116" s="61" t="s">
        <v>31</v>
      </c>
      <c r="AU116" s="66">
        <f t="shared" si="67"/>
        <v>0</v>
      </c>
      <c r="AV116" s="66">
        <f t="shared" si="67"/>
        <v>0</v>
      </c>
      <c r="AW116" s="66">
        <f t="shared" si="67"/>
        <v>0</v>
      </c>
      <c r="AX116" s="66">
        <f t="shared" si="67"/>
        <v>0</v>
      </c>
      <c r="AY116" s="66">
        <f t="shared" si="67"/>
        <v>0</v>
      </c>
      <c r="AZ116" s="66">
        <f t="shared" si="67"/>
        <v>0</v>
      </c>
      <c r="BA116" s="66">
        <f t="shared" si="67"/>
        <v>0</v>
      </c>
      <c r="BB116" s="74">
        <f t="shared" si="68"/>
        <v>0</v>
      </c>
    </row>
    <row r="117" spans="1:54" x14ac:dyDescent="0.25">
      <c r="A117" s="61" t="s">
        <v>32</v>
      </c>
      <c r="B117" s="136">
        <f t="shared" si="53"/>
        <v>0</v>
      </c>
      <c r="C117" s="80">
        <f>'Alimentos&amp;Bebidas 2'!B63</f>
        <v>0</v>
      </c>
      <c r="D117" s="80">
        <f>'Alimentos&amp;Bebidas 2'!C63</f>
        <v>0</v>
      </c>
      <c r="E117" s="80">
        <f>'Alimentos&amp;Bebidas 2'!D63</f>
        <v>0</v>
      </c>
      <c r="F117" s="80">
        <f>'Alimentos&amp;Bebidas 2'!E63</f>
        <v>0</v>
      </c>
      <c r="G117" s="80">
        <f>'Alimentos&amp;Bebidas 2'!F63</f>
        <v>0</v>
      </c>
      <c r="H117" s="80">
        <f>'Alimentos&amp;Bebidas 2'!G63</f>
        <v>0</v>
      </c>
      <c r="I117" s="80">
        <f>'Alimentos&amp;Bebidas 2'!H63</f>
        <v>0</v>
      </c>
      <c r="J117" s="77">
        <f t="shared" si="54"/>
        <v>0</v>
      </c>
      <c r="K117" s="61" t="s">
        <v>32</v>
      </c>
      <c r="L117" s="66">
        <f t="shared" si="55"/>
        <v>0</v>
      </c>
      <c r="M117" s="66">
        <f t="shared" si="56"/>
        <v>0</v>
      </c>
      <c r="N117" s="66">
        <f t="shared" si="57"/>
        <v>0</v>
      </c>
      <c r="O117" s="66">
        <f t="shared" si="58"/>
        <v>0</v>
      </c>
      <c r="P117" s="66">
        <f t="shared" si="59"/>
        <v>0</v>
      </c>
      <c r="Q117" s="66">
        <f t="shared" si="60"/>
        <v>0</v>
      </c>
      <c r="R117" s="66">
        <f t="shared" si="61"/>
        <v>0</v>
      </c>
      <c r="S117" s="74">
        <f t="shared" si="62"/>
        <v>0</v>
      </c>
      <c r="T117" s="61" t="s">
        <v>32</v>
      </c>
      <c r="U117" s="72">
        <f>'Alimentos&amp;Bebidas 2'!K63</f>
        <v>0</v>
      </c>
      <c r="V117" s="72">
        <f>'Alimentos&amp;Bebidas 2'!L63</f>
        <v>0</v>
      </c>
      <c r="W117" s="72">
        <f>'Alimentos&amp;Bebidas 2'!M63</f>
        <v>0</v>
      </c>
      <c r="X117" s="72">
        <f>'Alimentos&amp;Bebidas 2'!N63</f>
        <v>0</v>
      </c>
      <c r="Y117" s="72">
        <f>'Alimentos&amp;Bebidas 2'!O63</f>
        <v>0</v>
      </c>
      <c r="Z117" s="72">
        <f>'Alimentos&amp;Bebidas 2'!P63</f>
        <v>0</v>
      </c>
      <c r="AA117" s="72">
        <f>'Alimentos&amp;Bebidas 2'!Q63</f>
        <v>0</v>
      </c>
      <c r="AB117" s="61" t="s">
        <v>32</v>
      </c>
      <c r="AC117" s="80">
        <f>'Alimentos&amp;Bebidas 2'!AB63</f>
        <v>0</v>
      </c>
      <c r="AD117" s="80">
        <f>'Alimentos&amp;Bebidas 2'!AC63</f>
        <v>0</v>
      </c>
      <c r="AE117" s="80">
        <f>'Alimentos&amp;Bebidas 2'!AD63</f>
        <v>0</v>
      </c>
      <c r="AF117" s="80">
        <f>'Alimentos&amp;Bebidas 2'!AE63</f>
        <v>0</v>
      </c>
      <c r="AG117" s="80">
        <f>'Alimentos&amp;Bebidas 2'!AF63</f>
        <v>0</v>
      </c>
      <c r="AH117" s="80">
        <f>'Alimentos&amp;Bebidas 2'!AG63</f>
        <v>0</v>
      </c>
      <c r="AI117" s="80">
        <f>'Alimentos&amp;Bebidas 2'!AH63</f>
        <v>0</v>
      </c>
      <c r="AJ117" s="61" t="s">
        <v>32</v>
      </c>
      <c r="AK117" s="66">
        <f t="shared" si="63"/>
        <v>0</v>
      </c>
      <c r="AL117" s="66">
        <f t="shared" si="63"/>
        <v>0</v>
      </c>
      <c r="AM117" s="66">
        <f t="shared" si="63"/>
        <v>0</v>
      </c>
      <c r="AN117" s="66">
        <f t="shared" si="64"/>
        <v>0</v>
      </c>
      <c r="AO117" s="66">
        <f t="shared" si="64"/>
        <v>0</v>
      </c>
      <c r="AP117" s="66">
        <f t="shared" si="64"/>
        <v>0</v>
      </c>
      <c r="AQ117" s="66">
        <f t="shared" si="64"/>
        <v>0</v>
      </c>
      <c r="AR117" s="74">
        <f t="shared" si="65"/>
        <v>0</v>
      </c>
      <c r="AS117" s="74">
        <f t="shared" si="66"/>
        <v>0</v>
      </c>
      <c r="AT117" s="61" t="s">
        <v>32</v>
      </c>
      <c r="AU117" s="66">
        <f t="shared" si="67"/>
        <v>0</v>
      </c>
      <c r="AV117" s="66">
        <f t="shared" si="67"/>
        <v>0</v>
      </c>
      <c r="AW117" s="66">
        <f t="shared" si="67"/>
        <v>0</v>
      </c>
      <c r="AX117" s="66">
        <f t="shared" si="67"/>
        <v>0</v>
      </c>
      <c r="AY117" s="66">
        <f t="shared" si="67"/>
        <v>0</v>
      </c>
      <c r="AZ117" s="66">
        <f t="shared" si="67"/>
        <v>0</v>
      </c>
      <c r="BA117" s="66">
        <f t="shared" si="67"/>
        <v>0</v>
      </c>
      <c r="BB117" s="74">
        <f t="shared" si="68"/>
        <v>0</v>
      </c>
    </row>
    <row r="118" spans="1:54" x14ac:dyDescent="0.25">
      <c r="A118" s="61" t="s">
        <v>33</v>
      </c>
      <c r="B118" s="136">
        <f t="shared" si="53"/>
        <v>26.315274221340918</v>
      </c>
      <c r="C118" s="80">
        <f>'Alimentos&amp;Bebidas 2'!B64</f>
        <v>0.90071074669526519</v>
      </c>
      <c r="D118" s="80">
        <f>'Alimentos&amp;Bebidas 2'!C64</f>
        <v>0</v>
      </c>
      <c r="E118" s="80">
        <f>'Alimentos&amp;Bebidas 2'!D64</f>
        <v>0</v>
      </c>
      <c r="F118" s="80">
        <f>'Alimentos&amp;Bebidas 2'!E64</f>
        <v>0</v>
      </c>
      <c r="G118" s="80">
        <f>'Alimentos&amp;Bebidas 2'!F64</f>
        <v>9.9289253304734815E-2</v>
      </c>
      <c r="H118" s="80">
        <f>'Alimentos&amp;Bebidas 2'!G64</f>
        <v>0</v>
      </c>
      <c r="I118" s="80">
        <f>'Alimentos&amp;Bebidas 2'!H64</f>
        <v>0</v>
      </c>
      <c r="J118" s="77">
        <f t="shared" si="54"/>
        <v>1</v>
      </c>
      <c r="K118" s="61" t="s">
        <v>33</v>
      </c>
      <c r="L118" s="66">
        <f t="shared" si="55"/>
        <v>23.702450293394641</v>
      </c>
      <c r="M118" s="66">
        <f t="shared" si="56"/>
        <v>0</v>
      </c>
      <c r="N118" s="66">
        <f t="shared" si="57"/>
        <v>0</v>
      </c>
      <c r="O118" s="66">
        <f t="shared" si="58"/>
        <v>0</v>
      </c>
      <c r="P118" s="66">
        <f t="shared" si="59"/>
        <v>2.6128239279462764</v>
      </c>
      <c r="Q118" s="66">
        <f t="shared" si="60"/>
        <v>0</v>
      </c>
      <c r="R118" s="66">
        <f t="shared" si="61"/>
        <v>0</v>
      </c>
      <c r="S118" s="74">
        <f t="shared" si="62"/>
        <v>26.315274221340918</v>
      </c>
      <c r="T118" s="61" t="s">
        <v>33</v>
      </c>
      <c r="U118" s="72">
        <f>'Alimentos&amp;Bebidas 2'!K64</f>
        <v>0.82883533934296894</v>
      </c>
      <c r="V118" s="72">
        <f>'Alimentos&amp;Bebidas 2'!L64</f>
        <v>0</v>
      </c>
      <c r="W118" s="72">
        <f>'Alimentos&amp;Bebidas 2'!M64</f>
        <v>0</v>
      </c>
      <c r="X118" s="72">
        <f>'Alimentos&amp;Bebidas 2'!N64</f>
        <v>0</v>
      </c>
      <c r="Y118" s="72">
        <f>'Alimentos&amp;Bebidas 2'!O64</f>
        <v>0.85</v>
      </c>
      <c r="Z118" s="72">
        <f>'Alimentos&amp;Bebidas 2'!P64</f>
        <v>0</v>
      </c>
      <c r="AA118" s="72">
        <f>'Alimentos&amp;Bebidas 2'!Q64</f>
        <v>0</v>
      </c>
      <c r="AB118" s="61" t="s">
        <v>33</v>
      </c>
      <c r="AC118" s="80">
        <f>'Alimentos&amp;Bebidas 2'!AB64</f>
        <v>0.96699999999999997</v>
      </c>
      <c r="AD118" s="80">
        <f>'Alimentos&amp;Bebidas 2'!AC64</f>
        <v>0</v>
      </c>
      <c r="AE118" s="80">
        <f>'Alimentos&amp;Bebidas 2'!AD64</f>
        <v>0</v>
      </c>
      <c r="AF118" s="80">
        <f>'Alimentos&amp;Bebidas 2'!AE64</f>
        <v>0</v>
      </c>
      <c r="AG118" s="80">
        <f>'Alimentos&amp;Bebidas 2'!AF64</f>
        <v>0.85</v>
      </c>
      <c r="AH118" s="80">
        <f>'Alimentos&amp;Bebidas 2'!AG64</f>
        <v>0</v>
      </c>
      <c r="AI118" s="80">
        <f>'Alimentos&amp;Bebidas 2'!AH64</f>
        <v>0</v>
      </c>
      <c r="AJ118" s="61" t="s">
        <v>33</v>
      </c>
      <c r="AK118" s="66">
        <f t="shared" si="63"/>
        <v>19.6454284321856</v>
      </c>
      <c r="AL118" s="66">
        <f t="shared" si="63"/>
        <v>0</v>
      </c>
      <c r="AM118" s="66">
        <f t="shared" si="63"/>
        <v>0</v>
      </c>
      <c r="AN118" s="66">
        <f t="shared" si="64"/>
        <v>0</v>
      </c>
      <c r="AO118" s="66">
        <f t="shared" si="64"/>
        <v>2.2209003387543347</v>
      </c>
      <c r="AP118" s="66">
        <f t="shared" si="64"/>
        <v>0</v>
      </c>
      <c r="AQ118" s="66">
        <f t="shared" si="64"/>
        <v>0</v>
      </c>
      <c r="AR118" s="74">
        <f t="shared" si="65"/>
        <v>21.866328770939933</v>
      </c>
      <c r="AS118" s="74">
        <f t="shared" si="66"/>
        <v>4.4489454504009842</v>
      </c>
      <c r="AT118" s="61" t="s">
        <v>33</v>
      </c>
      <c r="AU118" s="66">
        <f>IFERROR(L118*(1-U118/(AC118)),0)</f>
        <v>3.3865987606277317</v>
      </c>
      <c r="AV118" s="66">
        <f t="shared" si="67"/>
        <v>0</v>
      </c>
      <c r="AW118" s="66">
        <f t="shared" si="67"/>
        <v>0</v>
      </c>
      <c r="AX118" s="66">
        <f t="shared" si="67"/>
        <v>0</v>
      </c>
      <c r="AY118" s="66">
        <f t="shared" si="67"/>
        <v>0</v>
      </c>
      <c r="AZ118" s="66">
        <f t="shared" si="67"/>
        <v>0</v>
      </c>
      <c r="BA118" s="66">
        <f t="shared" si="67"/>
        <v>0</v>
      </c>
      <c r="BB118" s="74">
        <f t="shared" si="68"/>
        <v>3.3865987606277317</v>
      </c>
    </row>
    <row r="119" spans="1:54" x14ac:dyDescent="0.25">
      <c r="A119" s="61" t="s">
        <v>34</v>
      </c>
      <c r="B119" s="136">
        <f t="shared" si="53"/>
        <v>0</v>
      </c>
      <c r="C119" s="80">
        <f>'Alimentos&amp;Bebidas 2'!B65</f>
        <v>0</v>
      </c>
      <c r="D119" s="80">
        <f>'Alimentos&amp;Bebidas 2'!C65</f>
        <v>0</v>
      </c>
      <c r="E119" s="80">
        <f>'Alimentos&amp;Bebidas 2'!D65</f>
        <v>0</v>
      </c>
      <c r="F119" s="80">
        <f>'Alimentos&amp;Bebidas 2'!E65</f>
        <v>0</v>
      </c>
      <c r="G119" s="80">
        <f>'Alimentos&amp;Bebidas 2'!F65</f>
        <v>0</v>
      </c>
      <c r="H119" s="80">
        <f>'Alimentos&amp;Bebidas 2'!G65</f>
        <v>0</v>
      </c>
      <c r="I119" s="80">
        <f>'Alimentos&amp;Bebidas 2'!H65</f>
        <v>0</v>
      </c>
      <c r="J119" s="77">
        <f t="shared" si="54"/>
        <v>0</v>
      </c>
      <c r="K119" s="61" t="s">
        <v>34</v>
      </c>
      <c r="L119" s="66">
        <f t="shared" si="55"/>
        <v>0</v>
      </c>
      <c r="M119" s="66">
        <f t="shared" si="56"/>
        <v>0</v>
      </c>
      <c r="N119" s="66">
        <f t="shared" si="57"/>
        <v>0</v>
      </c>
      <c r="O119" s="66">
        <f t="shared" si="58"/>
        <v>0</v>
      </c>
      <c r="P119" s="66">
        <f t="shared" si="59"/>
        <v>0</v>
      </c>
      <c r="Q119" s="66">
        <f t="shared" si="60"/>
        <v>0</v>
      </c>
      <c r="R119" s="66">
        <f t="shared" si="61"/>
        <v>0</v>
      </c>
      <c r="S119" s="74">
        <f>SUM(L119:R119)</f>
        <v>0</v>
      </c>
      <c r="T119" s="61" t="s">
        <v>34</v>
      </c>
      <c r="U119" s="72">
        <f>'Alimentos&amp;Bebidas 2'!K65</f>
        <v>0</v>
      </c>
      <c r="V119" s="72">
        <f>'Alimentos&amp;Bebidas 2'!L65</f>
        <v>0</v>
      </c>
      <c r="W119" s="72">
        <f>'Alimentos&amp;Bebidas 2'!M65</f>
        <v>0</v>
      </c>
      <c r="X119" s="72">
        <f>'Alimentos&amp;Bebidas 2'!N65</f>
        <v>0</v>
      </c>
      <c r="Y119" s="72">
        <f>'Alimentos&amp;Bebidas 2'!O65</f>
        <v>0</v>
      </c>
      <c r="Z119" s="72">
        <f>'Alimentos&amp;Bebidas 2'!P65</f>
        <v>0</v>
      </c>
      <c r="AA119" s="72">
        <f>'Alimentos&amp;Bebidas 2'!Q65</f>
        <v>0</v>
      </c>
      <c r="AB119" s="61" t="s">
        <v>34</v>
      </c>
      <c r="AC119" s="80">
        <f>'Alimentos&amp;Bebidas 2'!AB65</f>
        <v>0</v>
      </c>
      <c r="AD119" s="80">
        <f>'Alimentos&amp;Bebidas 2'!AC65</f>
        <v>0</v>
      </c>
      <c r="AE119" s="80">
        <f>'Alimentos&amp;Bebidas 2'!AD65</f>
        <v>0</v>
      </c>
      <c r="AF119" s="80">
        <f>'Alimentos&amp;Bebidas 2'!AE65</f>
        <v>0</v>
      </c>
      <c r="AG119" s="80">
        <f>'Alimentos&amp;Bebidas 2'!AF65</f>
        <v>0</v>
      </c>
      <c r="AH119" s="80">
        <f>'Alimentos&amp;Bebidas 2'!AG65</f>
        <v>0</v>
      </c>
      <c r="AI119" s="80">
        <f>'Alimentos&amp;Bebidas 2'!AH65</f>
        <v>0</v>
      </c>
      <c r="AJ119" s="61" t="s">
        <v>34</v>
      </c>
      <c r="AK119" s="66">
        <f t="shared" si="63"/>
        <v>0</v>
      </c>
      <c r="AL119" s="66">
        <f t="shared" si="63"/>
        <v>0</v>
      </c>
      <c r="AM119" s="66">
        <f t="shared" si="63"/>
        <v>0</v>
      </c>
      <c r="AN119" s="66">
        <f t="shared" si="64"/>
        <v>0</v>
      </c>
      <c r="AO119" s="66">
        <f t="shared" si="64"/>
        <v>0</v>
      </c>
      <c r="AP119" s="66">
        <f t="shared" si="64"/>
        <v>0</v>
      </c>
      <c r="AQ119" s="66">
        <f t="shared" si="64"/>
        <v>0</v>
      </c>
      <c r="AR119" s="74">
        <f t="shared" si="65"/>
        <v>0</v>
      </c>
      <c r="AS119" s="74">
        <f t="shared" si="66"/>
        <v>0</v>
      </c>
      <c r="AT119" s="61" t="s">
        <v>34</v>
      </c>
      <c r="AU119" s="66">
        <f t="shared" ref="AU119:BA122" si="69">IFERROR(L119*(1-U119/(AC119)),0)</f>
        <v>0</v>
      </c>
      <c r="AV119" s="66">
        <f t="shared" si="67"/>
        <v>0</v>
      </c>
      <c r="AW119" s="66">
        <f t="shared" si="67"/>
        <v>0</v>
      </c>
      <c r="AX119" s="66">
        <f t="shared" si="67"/>
        <v>0</v>
      </c>
      <c r="AY119" s="66">
        <f t="shared" si="67"/>
        <v>0</v>
      </c>
      <c r="AZ119" s="66">
        <f t="shared" si="67"/>
        <v>0</v>
      </c>
      <c r="BA119" s="66">
        <f t="shared" si="67"/>
        <v>0</v>
      </c>
      <c r="BB119" s="74">
        <f t="shared" si="68"/>
        <v>0</v>
      </c>
    </row>
    <row r="120" spans="1:54" x14ac:dyDescent="0.25">
      <c r="A120" s="61" t="s">
        <v>35</v>
      </c>
      <c r="B120" s="136">
        <f t="shared" si="53"/>
        <v>0</v>
      </c>
      <c r="C120" s="80">
        <f>'Alimentos&amp;Bebidas 2'!B66</f>
        <v>0</v>
      </c>
      <c r="D120" s="80">
        <f>'Alimentos&amp;Bebidas 2'!C66</f>
        <v>0</v>
      </c>
      <c r="E120" s="80">
        <f>'Alimentos&amp;Bebidas 2'!D66</f>
        <v>0</v>
      </c>
      <c r="F120" s="80">
        <f>'Alimentos&amp;Bebidas 2'!E66</f>
        <v>0</v>
      </c>
      <c r="G120" s="80">
        <f>'Alimentos&amp;Bebidas 2'!F66</f>
        <v>0</v>
      </c>
      <c r="H120" s="80">
        <f>'Alimentos&amp;Bebidas 2'!G66</f>
        <v>0</v>
      </c>
      <c r="I120" s="80">
        <f>'Alimentos&amp;Bebidas 2'!H66</f>
        <v>0</v>
      </c>
      <c r="J120" s="77">
        <f t="shared" si="54"/>
        <v>0</v>
      </c>
      <c r="K120" s="61" t="s">
        <v>35</v>
      </c>
      <c r="L120" s="66">
        <f t="shared" si="55"/>
        <v>0</v>
      </c>
      <c r="M120" s="66">
        <f t="shared" si="56"/>
        <v>0</v>
      </c>
      <c r="N120" s="66">
        <f t="shared" si="57"/>
        <v>0</v>
      </c>
      <c r="O120" s="66">
        <f t="shared" si="58"/>
        <v>0</v>
      </c>
      <c r="P120" s="66">
        <f t="shared" si="59"/>
        <v>0</v>
      </c>
      <c r="Q120" s="66">
        <f t="shared" si="60"/>
        <v>0</v>
      </c>
      <c r="R120" s="66">
        <f t="shared" si="61"/>
        <v>0</v>
      </c>
      <c r="S120" s="74">
        <f>SUM(L120:R120)</f>
        <v>0</v>
      </c>
      <c r="T120" s="61" t="s">
        <v>35</v>
      </c>
      <c r="U120" s="72">
        <f>'Alimentos&amp;Bebidas 2'!K66</f>
        <v>0</v>
      </c>
      <c r="V120" s="72">
        <f>'Alimentos&amp;Bebidas 2'!L66</f>
        <v>0</v>
      </c>
      <c r="W120" s="72">
        <f>'Alimentos&amp;Bebidas 2'!M66</f>
        <v>0</v>
      </c>
      <c r="X120" s="72">
        <f>'Alimentos&amp;Bebidas 2'!N66</f>
        <v>0</v>
      </c>
      <c r="Y120" s="72">
        <f>'Alimentos&amp;Bebidas 2'!O66</f>
        <v>0</v>
      </c>
      <c r="Z120" s="72">
        <f>'Alimentos&amp;Bebidas 2'!P66</f>
        <v>0</v>
      </c>
      <c r="AA120" s="72">
        <f>'Alimentos&amp;Bebidas 2'!Q66</f>
        <v>0</v>
      </c>
      <c r="AB120" s="61" t="s">
        <v>35</v>
      </c>
      <c r="AC120" s="80">
        <f>'Alimentos&amp;Bebidas 2'!AB66</f>
        <v>0</v>
      </c>
      <c r="AD120" s="80">
        <f>'Alimentos&amp;Bebidas 2'!AC66</f>
        <v>0</v>
      </c>
      <c r="AE120" s="80">
        <f>'Alimentos&amp;Bebidas 2'!AD66</f>
        <v>0</v>
      </c>
      <c r="AF120" s="80">
        <f>'Alimentos&amp;Bebidas 2'!AE66</f>
        <v>0</v>
      </c>
      <c r="AG120" s="80">
        <f>'Alimentos&amp;Bebidas 2'!AF66</f>
        <v>0</v>
      </c>
      <c r="AH120" s="80">
        <f>'Alimentos&amp;Bebidas 2'!AG66</f>
        <v>0</v>
      </c>
      <c r="AI120" s="80">
        <f>'Alimentos&amp;Bebidas 2'!AH66</f>
        <v>0</v>
      </c>
      <c r="AJ120" s="61" t="s">
        <v>35</v>
      </c>
      <c r="AK120" s="66">
        <f t="shared" si="63"/>
        <v>0</v>
      </c>
      <c r="AL120" s="66">
        <f t="shared" si="63"/>
        <v>0</v>
      </c>
      <c r="AM120" s="66">
        <f t="shared" si="63"/>
        <v>0</v>
      </c>
      <c r="AN120" s="66">
        <f t="shared" si="64"/>
        <v>0</v>
      </c>
      <c r="AO120" s="66">
        <f t="shared" si="64"/>
        <v>0</v>
      </c>
      <c r="AP120" s="66">
        <f t="shared" si="64"/>
        <v>0</v>
      </c>
      <c r="AQ120" s="66">
        <f t="shared" si="64"/>
        <v>0</v>
      </c>
      <c r="AR120" s="74">
        <f t="shared" si="65"/>
        <v>0</v>
      </c>
      <c r="AS120" s="74">
        <f t="shared" si="66"/>
        <v>0</v>
      </c>
      <c r="AT120" s="61" t="s">
        <v>35</v>
      </c>
      <c r="AU120" s="66">
        <f t="shared" si="69"/>
        <v>0</v>
      </c>
      <c r="AV120" s="66">
        <f t="shared" si="67"/>
        <v>0</v>
      </c>
      <c r="AW120" s="66">
        <f t="shared" si="67"/>
        <v>0</v>
      </c>
      <c r="AX120" s="66">
        <f t="shared" si="67"/>
        <v>0</v>
      </c>
      <c r="AY120" s="66">
        <f t="shared" si="67"/>
        <v>0</v>
      </c>
      <c r="AZ120" s="66">
        <f t="shared" si="67"/>
        <v>0</v>
      </c>
      <c r="BA120" s="66">
        <f t="shared" si="67"/>
        <v>0</v>
      </c>
      <c r="BB120" s="74">
        <f t="shared" si="68"/>
        <v>0</v>
      </c>
    </row>
    <row r="121" spans="1:54" x14ac:dyDescent="0.25">
      <c r="A121" s="61" t="s">
        <v>36</v>
      </c>
      <c r="B121" s="136">
        <f t="shared" si="53"/>
        <v>0</v>
      </c>
      <c r="C121" s="80">
        <f>'Alimentos&amp;Bebidas 2'!B67</f>
        <v>0</v>
      </c>
      <c r="D121" s="80">
        <f>'Alimentos&amp;Bebidas 2'!C67</f>
        <v>0</v>
      </c>
      <c r="E121" s="80">
        <f>'Alimentos&amp;Bebidas 2'!D67</f>
        <v>0</v>
      </c>
      <c r="F121" s="80">
        <f>'Alimentos&amp;Bebidas 2'!E67</f>
        <v>0</v>
      </c>
      <c r="G121" s="80">
        <f>'Alimentos&amp;Bebidas 2'!F67</f>
        <v>0</v>
      </c>
      <c r="H121" s="80">
        <f>'Alimentos&amp;Bebidas 2'!G67</f>
        <v>0</v>
      </c>
      <c r="I121" s="80">
        <f>'Alimentos&amp;Bebidas 2'!H67</f>
        <v>0</v>
      </c>
      <c r="J121" s="77">
        <f t="shared" si="54"/>
        <v>0</v>
      </c>
      <c r="K121" s="61" t="s">
        <v>36</v>
      </c>
      <c r="L121" s="66">
        <f t="shared" si="55"/>
        <v>0</v>
      </c>
      <c r="M121" s="66">
        <f t="shared" si="56"/>
        <v>0</v>
      </c>
      <c r="N121" s="66">
        <f t="shared" si="57"/>
        <v>0</v>
      </c>
      <c r="O121" s="66">
        <f t="shared" si="58"/>
        <v>0</v>
      </c>
      <c r="P121" s="66">
        <f t="shared" si="59"/>
        <v>0</v>
      </c>
      <c r="Q121" s="66">
        <f t="shared" si="60"/>
        <v>0</v>
      </c>
      <c r="R121" s="66">
        <f t="shared" ref="R121:R122" si="70">I121*$B121</f>
        <v>0</v>
      </c>
      <c r="S121" s="74">
        <f>SUM(L121:R121)</f>
        <v>0</v>
      </c>
      <c r="T121" s="61" t="s">
        <v>36</v>
      </c>
      <c r="U121" s="72">
        <f>'Alimentos&amp;Bebidas 2'!K67</f>
        <v>0</v>
      </c>
      <c r="V121" s="72">
        <f>'Alimentos&amp;Bebidas 2'!L67</f>
        <v>0</v>
      </c>
      <c r="W121" s="72">
        <f>'Alimentos&amp;Bebidas 2'!M67</f>
        <v>0</v>
      </c>
      <c r="X121" s="72">
        <f>'Alimentos&amp;Bebidas 2'!N67</f>
        <v>0</v>
      </c>
      <c r="Y121" s="72">
        <f>'Alimentos&amp;Bebidas 2'!O67</f>
        <v>0</v>
      </c>
      <c r="Z121" s="72">
        <f>'Alimentos&amp;Bebidas 2'!P67</f>
        <v>0</v>
      </c>
      <c r="AA121" s="72">
        <f>'Alimentos&amp;Bebidas 2'!Q67</f>
        <v>0</v>
      </c>
      <c r="AB121" s="61" t="s">
        <v>36</v>
      </c>
      <c r="AC121" s="80">
        <f>'Alimentos&amp;Bebidas 2'!AB67</f>
        <v>0</v>
      </c>
      <c r="AD121" s="80">
        <f>'Alimentos&amp;Bebidas 2'!AC67</f>
        <v>0</v>
      </c>
      <c r="AE121" s="80">
        <f>'Alimentos&amp;Bebidas 2'!AD67</f>
        <v>0</v>
      </c>
      <c r="AF121" s="80">
        <f>'Alimentos&amp;Bebidas 2'!AE67</f>
        <v>0</v>
      </c>
      <c r="AG121" s="80">
        <f>'Alimentos&amp;Bebidas 2'!AF67</f>
        <v>0</v>
      </c>
      <c r="AH121" s="80">
        <f>'Alimentos&amp;Bebidas 2'!AG67</f>
        <v>0</v>
      </c>
      <c r="AI121" s="80">
        <f>'Alimentos&amp;Bebidas 2'!AH67</f>
        <v>0</v>
      </c>
      <c r="AJ121" s="61" t="s">
        <v>36</v>
      </c>
      <c r="AK121" s="66">
        <f t="shared" si="63"/>
        <v>0</v>
      </c>
      <c r="AL121" s="66">
        <f>V121*M121</f>
        <v>0</v>
      </c>
      <c r="AM121" s="66">
        <f t="shared" si="63"/>
        <v>0</v>
      </c>
      <c r="AN121" s="66">
        <f t="shared" si="63"/>
        <v>0</v>
      </c>
      <c r="AO121" s="66">
        <f t="shared" si="63"/>
        <v>0</v>
      </c>
      <c r="AP121" s="66">
        <f t="shared" si="63"/>
        <v>0</v>
      </c>
      <c r="AQ121" s="66">
        <f t="shared" si="63"/>
        <v>0</v>
      </c>
      <c r="AR121" s="74">
        <f t="shared" si="65"/>
        <v>0</v>
      </c>
      <c r="AS121" s="74">
        <f t="shared" si="66"/>
        <v>0</v>
      </c>
      <c r="AT121" s="61" t="s">
        <v>36</v>
      </c>
      <c r="AU121" s="66">
        <f t="shared" si="69"/>
        <v>0</v>
      </c>
      <c r="AV121" s="66">
        <f t="shared" si="69"/>
        <v>0</v>
      </c>
      <c r="AW121" s="66">
        <f t="shared" si="69"/>
        <v>0</v>
      </c>
      <c r="AX121" s="66">
        <f t="shared" si="69"/>
        <v>0</v>
      </c>
      <c r="AY121" s="66">
        <f t="shared" si="69"/>
        <v>0</v>
      </c>
      <c r="AZ121" s="66">
        <f t="shared" si="69"/>
        <v>0</v>
      </c>
      <c r="BA121" s="66">
        <f t="shared" si="69"/>
        <v>0</v>
      </c>
      <c r="BB121" s="74">
        <f t="shared" si="68"/>
        <v>0</v>
      </c>
    </row>
    <row r="122" spans="1:54" x14ac:dyDescent="0.25">
      <c r="A122" s="61" t="s">
        <v>37</v>
      </c>
      <c r="B122" s="136">
        <f t="shared" si="53"/>
        <v>0</v>
      </c>
      <c r="C122" s="80">
        <f>'Alimentos&amp;Bebidas 2'!B68</f>
        <v>0</v>
      </c>
      <c r="D122" s="80">
        <f>'Alimentos&amp;Bebidas 2'!C68</f>
        <v>0</v>
      </c>
      <c r="E122" s="80">
        <f>'Alimentos&amp;Bebidas 2'!D68</f>
        <v>0</v>
      </c>
      <c r="F122" s="80">
        <f>'Alimentos&amp;Bebidas 2'!E68</f>
        <v>0</v>
      </c>
      <c r="G122" s="80">
        <f>'Alimentos&amp;Bebidas 2'!F68</f>
        <v>0</v>
      </c>
      <c r="H122" s="80">
        <f>'Alimentos&amp;Bebidas 2'!G68</f>
        <v>0</v>
      </c>
      <c r="I122" s="80">
        <f>'Alimentos&amp;Bebidas 2'!H68</f>
        <v>0</v>
      </c>
      <c r="J122" s="77">
        <f t="shared" si="54"/>
        <v>0</v>
      </c>
      <c r="K122" s="61" t="s">
        <v>37</v>
      </c>
      <c r="L122" s="66">
        <f t="shared" si="55"/>
        <v>0</v>
      </c>
      <c r="M122" s="66">
        <f t="shared" si="56"/>
        <v>0</v>
      </c>
      <c r="N122" s="66">
        <f t="shared" si="57"/>
        <v>0</v>
      </c>
      <c r="O122" s="66">
        <f t="shared" si="58"/>
        <v>0</v>
      </c>
      <c r="P122" s="66">
        <f t="shared" si="59"/>
        <v>0</v>
      </c>
      <c r="Q122" s="66">
        <f t="shared" si="60"/>
        <v>0</v>
      </c>
      <c r="R122" s="66">
        <f t="shared" si="70"/>
        <v>0</v>
      </c>
      <c r="S122" s="74">
        <f>SUM(L122:R122)</f>
        <v>0</v>
      </c>
      <c r="T122" s="61" t="s">
        <v>37</v>
      </c>
      <c r="U122" s="72">
        <f>'Alimentos&amp;Bebidas 2'!K68</f>
        <v>0</v>
      </c>
      <c r="V122" s="72">
        <f>'Alimentos&amp;Bebidas 2'!L68</f>
        <v>0</v>
      </c>
      <c r="W122" s="72">
        <f>'Alimentos&amp;Bebidas 2'!M68</f>
        <v>0</v>
      </c>
      <c r="X122" s="72">
        <f>'Alimentos&amp;Bebidas 2'!N68</f>
        <v>0</v>
      </c>
      <c r="Y122" s="72">
        <f>'Alimentos&amp;Bebidas 2'!O68</f>
        <v>0</v>
      </c>
      <c r="Z122" s="72">
        <f>'Alimentos&amp;Bebidas 2'!P68</f>
        <v>0</v>
      </c>
      <c r="AA122" s="72">
        <f>'Alimentos&amp;Bebidas 2'!Q68</f>
        <v>0</v>
      </c>
      <c r="AB122" s="61" t="s">
        <v>37</v>
      </c>
      <c r="AC122" s="80">
        <f>'Alimentos&amp;Bebidas 2'!AB68</f>
        <v>0</v>
      </c>
      <c r="AD122" s="80">
        <f>'Alimentos&amp;Bebidas 2'!AC68</f>
        <v>0</v>
      </c>
      <c r="AE122" s="80">
        <f>'Alimentos&amp;Bebidas 2'!AD68</f>
        <v>0</v>
      </c>
      <c r="AF122" s="80">
        <f>'Alimentos&amp;Bebidas 2'!AE68</f>
        <v>0</v>
      </c>
      <c r="AG122" s="80">
        <f>'Alimentos&amp;Bebidas 2'!AF68</f>
        <v>0</v>
      </c>
      <c r="AH122" s="80">
        <f>'Alimentos&amp;Bebidas 2'!AG68</f>
        <v>0</v>
      </c>
      <c r="AI122" s="80">
        <f>'Alimentos&amp;Bebidas 2'!AH68</f>
        <v>0</v>
      </c>
      <c r="AJ122" s="61" t="s">
        <v>37</v>
      </c>
      <c r="AK122" s="66">
        <f t="shared" si="63"/>
        <v>0</v>
      </c>
      <c r="AL122" s="66">
        <f t="shared" si="63"/>
        <v>0</v>
      </c>
      <c r="AM122" s="66">
        <f t="shared" si="63"/>
        <v>0</v>
      </c>
      <c r="AN122" s="66">
        <f t="shared" si="63"/>
        <v>0</v>
      </c>
      <c r="AO122" s="66">
        <f t="shared" si="63"/>
        <v>0</v>
      </c>
      <c r="AP122" s="66">
        <f t="shared" si="63"/>
        <v>0</v>
      </c>
      <c r="AQ122" s="66">
        <f t="shared" si="63"/>
        <v>0</v>
      </c>
      <c r="AR122" s="74">
        <f t="shared" si="65"/>
        <v>0</v>
      </c>
      <c r="AS122" s="74">
        <f t="shared" si="66"/>
        <v>0</v>
      </c>
      <c r="AT122" s="61" t="s">
        <v>37</v>
      </c>
      <c r="AU122" s="66">
        <f t="shared" si="69"/>
        <v>0</v>
      </c>
      <c r="AV122" s="66">
        <f t="shared" si="69"/>
        <v>0</v>
      </c>
      <c r="AW122" s="66">
        <f t="shared" si="69"/>
        <v>0</v>
      </c>
      <c r="AX122" s="66">
        <f t="shared" si="69"/>
        <v>0</v>
      </c>
      <c r="AY122" s="66">
        <f t="shared" si="69"/>
        <v>0</v>
      </c>
      <c r="AZ122" s="66">
        <f t="shared" si="69"/>
        <v>0</v>
      </c>
      <c r="BA122" s="66">
        <f t="shared" si="69"/>
        <v>0</v>
      </c>
      <c r="BB122" s="74">
        <f t="shared" si="68"/>
        <v>0</v>
      </c>
    </row>
    <row r="123" spans="1:54" x14ac:dyDescent="0.25">
      <c r="A123" s="59"/>
      <c r="B123" s="69">
        <f>SUM(B105:B122)</f>
        <v>36.683819902335031</v>
      </c>
      <c r="C123" s="70"/>
      <c r="D123" s="70"/>
      <c r="E123" s="70"/>
      <c r="F123" s="70"/>
      <c r="G123" s="70"/>
      <c r="H123" s="70"/>
      <c r="I123" s="70"/>
      <c r="J123" s="70"/>
      <c r="K123" s="73" t="s">
        <v>38</v>
      </c>
      <c r="L123" s="74">
        <f t="shared" ref="L123" si="71">SUM(L105:L122)</f>
        <v>23.702450293394641</v>
      </c>
      <c r="M123" s="74">
        <f>SUM(M105:M122)</f>
        <v>10.36854568099411</v>
      </c>
      <c r="N123" s="74">
        <f t="shared" ref="N123:S123" si="72">SUM(N105:N122)</f>
        <v>0</v>
      </c>
      <c r="O123" s="74">
        <f t="shared" si="72"/>
        <v>0</v>
      </c>
      <c r="P123" s="74">
        <f t="shared" si="72"/>
        <v>2.6128239279462764</v>
      </c>
      <c r="Q123" s="74">
        <f t="shared" si="72"/>
        <v>0</v>
      </c>
      <c r="R123" s="74">
        <f t="shared" si="72"/>
        <v>0</v>
      </c>
      <c r="S123" s="74">
        <f t="shared" si="72"/>
        <v>36.683819902335031</v>
      </c>
      <c r="T123" s="71"/>
      <c r="U123" s="70"/>
      <c r="V123" s="70"/>
      <c r="W123" s="70"/>
      <c r="X123" s="70"/>
      <c r="Y123" s="70"/>
      <c r="Z123" s="70"/>
      <c r="AA123" s="70"/>
      <c r="AB123" s="70"/>
      <c r="AC123" s="70"/>
      <c r="AD123" s="70"/>
      <c r="AE123" s="70"/>
      <c r="AF123" s="70"/>
      <c r="AG123" s="70"/>
      <c r="AH123" s="70"/>
      <c r="AI123" s="70"/>
      <c r="AJ123" s="73" t="s">
        <v>38</v>
      </c>
      <c r="AK123" s="74">
        <f t="shared" ref="AK123:AS123" si="73">SUM(AK105:AK122)</f>
        <v>19.6454284321856</v>
      </c>
      <c r="AL123" s="74">
        <f t="shared" si="73"/>
        <v>7.8418447033060517</v>
      </c>
      <c r="AM123" s="74">
        <f t="shared" si="73"/>
        <v>0</v>
      </c>
      <c r="AN123" s="74">
        <f t="shared" si="73"/>
        <v>0</v>
      </c>
      <c r="AO123" s="74">
        <f t="shared" si="73"/>
        <v>2.2209003387543347</v>
      </c>
      <c r="AP123" s="74">
        <f t="shared" si="73"/>
        <v>0</v>
      </c>
      <c r="AQ123" s="74">
        <f t="shared" si="73"/>
        <v>0</v>
      </c>
      <c r="AR123" s="74">
        <f t="shared" si="73"/>
        <v>29.708173474245985</v>
      </c>
      <c r="AS123" s="74">
        <f t="shared" si="73"/>
        <v>6.9756464280890427</v>
      </c>
      <c r="AT123" s="73" t="s">
        <v>38</v>
      </c>
      <c r="AU123" s="74">
        <f t="shared" ref="AU123:BB123" si="74">SUM(AU105:AU122)</f>
        <v>3.3865987606277317</v>
      </c>
      <c r="AV123" s="74">
        <f t="shared" si="74"/>
        <v>1.1428460300458132</v>
      </c>
      <c r="AW123" s="74">
        <f t="shared" si="74"/>
        <v>0</v>
      </c>
      <c r="AX123" s="74">
        <f t="shared" si="74"/>
        <v>0</v>
      </c>
      <c r="AY123" s="74">
        <f t="shared" si="74"/>
        <v>0</v>
      </c>
      <c r="AZ123" s="74">
        <f t="shared" si="74"/>
        <v>0</v>
      </c>
      <c r="BA123" s="74">
        <f t="shared" si="74"/>
        <v>0</v>
      </c>
      <c r="BB123" s="74">
        <f t="shared" si="74"/>
        <v>4.5294447906735451</v>
      </c>
    </row>
    <row r="125" spans="1:54" x14ac:dyDescent="0.25">
      <c r="A125" s="125" t="s">
        <v>146</v>
      </c>
    </row>
    <row r="126" spans="1:54" x14ac:dyDescent="0.25">
      <c r="A126" s="145" t="s">
        <v>0</v>
      </c>
      <c r="B126" s="145"/>
      <c r="C126" s="145"/>
      <c r="D126" s="145"/>
      <c r="E126" s="145"/>
      <c r="F126" s="145"/>
      <c r="G126" s="145"/>
      <c r="H126" s="145"/>
      <c r="I126" s="145"/>
      <c r="J126" s="78" t="s">
        <v>1</v>
      </c>
      <c r="K126" s="79">
        <v>2016</v>
      </c>
      <c r="L126" s="57"/>
      <c r="M126" s="57"/>
      <c r="N126" s="57"/>
      <c r="O126" s="57"/>
      <c r="P126" s="57"/>
      <c r="Q126" s="57"/>
      <c r="R126" s="57"/>
      <c r="S126" s="58"/>
      <c r="T126" s="59"/>
      <c r="U126" s="57"/>
      <c r="V126" s="57"/>
      <c r="W126" s="57"/>
      <c r="X126" s="57"/>
      <c r="Y126" s="57"/>
      <c r="Z126" s="57"/>
      <c r="AA126" s="57"/>
      <c r="AB126" s="57"/>
      <c r="AC126" s="57"/>
      <c r="AD126" s="57"/>
      <c r="AE126" s="57"/>
      <c r="AF126" s="57"/>
      <c r="AG126" s="57"/>
      <c r="AH126" s="57"/>
      <c r="AI126" s="57"/>
      <c r="AJ126" s="59"/>
      <c r="AK126" s="57"/>
      <c r="AL126" s="57"/>
      <c r="AM126" s="57"/>
      <c r="AN126" s="57"/>
      <c r="AO126" s="57"/>
      <c r="AP126" s="57"/>
      <c r="AQ126" s="57"/>
      <c r="AR126" s="57"/>
      <c r="AS126" s="57"/>
      <c r="AT126" s="59"/>
      <c r="AU126" s="59"/>
      <c r="AV126" s="59"/>
      <c r="AW126" s="59"/>
      <c r="AX126" s="59"/>
      <c r="AY126" s="59"/>
      <c r="AZ126" s="59"/>
      <c r="BA126" s="59"/>
      <c r="BB126" s="59"/>
    </row>
    <row r="127" spans="1:54" x14ac:dyDescent="0.25">
      <c r="A127" s="139" t="s">
        <v>146</v>
      </c>
      <c r="B127" s="140"/>
      <c r="C127" s="140"/>
      <c r="D127" s="140"/>
      <c r="E127" s="140"/>
      <c r="F127" s="140"/>
      <c r="G127" s="140"/>
      <c r="H127" s="140"/>
      <c r="I127" s="140"/>
      <c r="J127" s="141"/>
      <c r="K127" s="227" t="str">
        <f>A127</f>
        <v>ABATE</v>
      </c>
      <c r="L127" s="233"/>
      <c r="M127" s="233"/>
      <c r="N127" s="233"/>
      <c r="O127" s="233"/>
      <c r="P127" s="233"/>
      <c r="Q127" s="233"/>
      <c r="R127" s="233"/>
      <c r="S127" s="234"/>
      <c r="T127" s="229" t="str">
        <f>K127</f>
        <v>ABATE</v>
      </c>
      <c r="U127" s="230"/>
      <c r="V127" s="230"/>
      <c r="W127" s="230"/>
      <c r="X127" s="230"/>
      <c r="Y127" s="230"/>
      <c r="Z127" s="230"/>
      <c r="AA127" s="230"/>
      <c r="AB127" s="229" t="str">
        <f>T127</f>
        <v>ABATE</v>
      </c>
      <c r="AC127" s="230"/>
      <c r="AD127" s="230"/>
      <c r="AE127" s="230"/>
      <c r="AF127" s="230"/>
      <c r="AG127" s="230"/>
      <c r="AH127" s="230"/>
      <c r="AI127" s="235"/>
      <c r="AJ127" s="229" t="str">
        <f>AB127</f>
        <v>ABATE</v>
      </c>
      <c r="AK127" s="230"/>
      <c r="AL127" s="230"/>
      <c r="AM127" s="230"/>
      <c r="AN127" s="230"/>
      <c r="AO127" s="230"/>
      <c r="AP127" s="230"/>
      <c r="AQ127" s="230"/>
      <c r="AR127" s="230"/>
      <c r="AS127" s="230"/>
      <c r="AT127" s="229" t="str">
        <f>AJ127</f>
        <v>ABATE</v>
      </c>
      <c r="AU127" s="230"/>
      <c r="AV127" s="230"/>
      <c r="AW127" s="230"/>
      <c r="AX127" s="230"/>
      <c r="AY127" s="230"/>
      <c r="AZ127" s="230"/>
      <c r="BA127" s="230"/>
      <c r="BB127" s="230"/>
    </row>
    <row r="128" spans="1:54" x14ac:dyDescent="0.25">
      <c r="A128" s="134" t="s">
        <v>2</v>
      </c>
      <c r="B128" s="60" t="s">
        <v>3</v>
      </c>
      <c r="C128" s="142" t="s">
        <v>4</v>
      </c>
      <c r="D128" s="143"/>
      <c r="E128" s="143"/>
      <c r="F128" s="143"/>
      <c r="G128" s="143"/>
      <c r="H128" s="143"/>
      <c r="I128" s="143"/>
      <c r="J128" s="144"/>
      <c r="K128" s="134" t="s">
        <v>2</v>
      </c>
      <c r="L128" s="241" t="s">
        <v>5</v>
      </c>
      <c r="M128" s="242"/>
      <c r="N128" s="242"/>
      <c r="O128" s="242"/>
      <c r="P128" s="242"/>
      <c r="Q128" s="242"/>
      <c r="R128" s="242"/>
      <c r="S128" s="242"/>
      <c r="T128" s="134" t="s">
        <v>2</v>
      </c>
      <c r="U128" s="241" t="s">
        <v>6</v>
      </c>
      <c r="V128" s="241"/>
      <c r="W128" s="241"/>
      <c r="X128" s="241"/>
      <c r="Y128" s="241"/>
      <c r="Z128" s="241"/>
      <c r="AA128" s="241"/>
      <c r="AB128" s="134" t="s">
        <v>2</v>
      </c>
      <c r="AC128" s="241" t="s">
        <v>7</v>
      </c>
      <c r="AD128" s="242"/>
      <c r="AE128" s="242"/>
      <c r="AF128" s="242"/>
      <c r="AG128" s="242"/>
      <c r="AH128" s="242"/>
      <c r="AI128" s="243"/>
      <c r="AJ128" s="134" t="s">
        <v>2</v>
      </c>
      <c r="AK128" s="241" t="s">
        <v>8</v>
      </c>
      <c r="AL128" s="242"/>
      <c r="AM128" s="242"/>
      <c r="AN128" s="242"/>
      <c r="AO128" s="242"/>
      <c r="AP128" s="242"/>
      <c r="AQ128" s="242"/>
      <c r="AR128" s="242"/>
      <c r="AS128" s="75" t="s">
        <v>9</v>
      </c>
      <c r="AT128" s="134" t="s">
        <v>2</v>
      </c>
      <c r="AU128" s="241" t="s">
        <v>10</v>
      </c>
      <c r="AV128" s="241"/>
      <c r="AW128" s="241"/>
      <c r="AX128" s="241"/>
      <c r="AY128" s="241"/>
      <c r="AZ128" s="241"/>
      <c r="BA128" s="241"/>
      <c r="BB128" s="241"/>
    </row>
    <row r="129" spans="1:54" x14ac:dyDescent="0.25">
      <c r="A129" s="61"/>
      <c r="B129" s="62" t="s">
        <v>11</v>
      </c>
      <c r="C129" s="63" t="s">
        <v>12</v>
      </c>
      <c r="D129" s="63" t="s">
        <v>13</v>
      </c>
      <c r="E129" s="63" t="s">
        <v>14</v>
      </c>
      <c r="F129" s="63" t="s">
        <v>15</v>
      </c>
      <c r="G129" s="64" t="s">
        <v>16</v>
      </c>
      <c r="H129" s="63" t="s">
        <v>17</v>
      </c>
      <c r="I129" s="63" t="s">
        <v>18</v>
      </c>
      <c r="J129" s="65" t="s">
        <v>19</v>
      </c>
      <c r="K129" s="61"/>
      <c r="L129" s="63" t="s">
        <v>12</v>
      </c>
      <c r="M129" s="63" t="s">
        <v>13</v>
      </c>
      <c r="N129" s="63" t="s">
        <v>14</v>
      </c>
      <c r="O129" s="63" t="s">
        <v>15</v>
      </c>
      <c r="P129" s="64" t="s">
        <v>16</v>
      </c>
      <c r="Q129" s="63" t="s">
        <v>17</v>
      </c>
      <c r="R129" s="63" t="s">
        <v>18</v>
      </c>
      <c r="S129" s="62" t="s">
        <v>19</v>
      </c>
      <c r="T129" s="61"/>
      <c r="U129" s="63" t="s">
        <v>12</v>
      </c>
      <c r="V129" s="63" t="s">
        <v>13</v>
      </c>
      <c r="W129" s="63" t="s">
        <v>14</v>
      </c>
      <c r="X129" s="63" t="s">
        <v>15</v>
      </c>
      <c r="Y129" s="64" t="s">
        <v>16</v>
      </c>
      <c r="Z129" s="63" t="s">
        <v>17</v>
      </c>
      <c r="AA129" s="63" t="s">
        <v>18</v>
      </c>
      <c r="AB129" s="61"/>
      <c r="AC129" s="63" t="s">
        <v>12</v>
      </c>
      <c r="AD129" s="63" t="s">
        <v>13</v>
      </c>
      <c r="AE129" s="63" t="s">
        <v>14</v>
      </c>
      <c r="AF129" s="63" t="s">
        <v>15</v>
      </c>
      <c r="AG129" s="64" t="s">
        <v>16</v>
      </c>
      <c r="AH129" s="63" t="s">
        <v>17</v>
      </c>
      <c r="AI129" s="65" t="s">
        <v>18</v>
      </c>
      <c r="AJ129" s="61"/>
      <c r="AK129" s="63" t="s">
        <v>12</v>
      </c>
      <c r="AL129" s="63" t="s">
        <v>13</v>
      </c>
      <c r="AM129" s="63" t="s">
        <v>14</v>
      </c>
      <c r="AN129" s="63" t="s">
        <v>15</v>
      </c>
      <c r="AO129" s="64" t="s">
        <v>16</v>
      </c>
      <c r="AP129" s="63" t="s">
        <v>17</v>
      </c>
      <c r="AQ129" s="63" t="s">
        <v>18</v>
      </c>
      <c r="AR129" s="76" t="s">
        <v>19</v>
      </c>
      <c r="AS129" s="76" t="s">
        <v>11</v>
      </c>
      <c r="AT129" s="61"/>
      <c r="AU129" s="63" t="s">
        <v>12</v>
      </c>
      <c r="AV129" s="63" t="s">
        <v>13</v>
      </c>
      <c r="AW129" s="63" t="s">
        <v>14</v>
      </c>
      <c r="AX129" s="63" t="s">
        <v>15</v>
      </c>
      <c r="AY129" s="64" t="s">
        <v>16</v>
      </c>
      <c r="AZ129" s="63" t="s">
        <v>17</v>
      </c>
      <c r="BA129" s="63" t="s">
        <v>18</v>
      </c>
      <c r="BB129" s="76" t="s">
        <v>19</v>
      </c>
    </row>
    <row r="130" spans="1:54" x14ac:dyDescent="0.25">
      <c r="A130" s="61" t="s">
        <v>20</v>
      </c>
      <c r="B130" s="136">
        <f>H3</f>
        <v>309.33553643825655</v>
      </c>
      <c r="C130" s="80">
        <f>'Alimentos&amp;Bebidas 2'!B74</f>
        <v>0</v>
      </c>
      <c r="D130" s="80">
        <f>'Alimentos&amp;Bebidas 2'!C74</f>
        <v>1</v>
      </c>
      <c r="E130" s="80">
        <f>'Alimentos&amp;Bebidas 2'!D74</f>
        <v>0</v>
      </c>
      <c r="F130" s="80">
        <f>'Alimentos&amp;Bebidas 2'!E74</f>
        <v>0</v>
      </c>
      <c r="G130" s="80">
        <f>'Alimentos&amp;Bebidas 2'!F74</f>
        <v>0</v>
      </c>
      <c r="H130" s="80">
        <f>'Alimentos&amp;Bebidas 2'!G74</f>
        <v>0</v>
      </c>
      <c r="I130" s="80">
        <f>'Alimentos&amp;Bebidas 2'!H74</f>
        <v>0</v>
      </c>
      <c r="J130" s="77">
        <f t="shared" ref="J130:J147" si="75">SUM(C130:I130)</f>
        <v>1</v>
      </c>
      <c r="K130" s="61" t="s">
        <v>20</v>
      </c>
      <c r="L130" s="66">
        <f t="shared" ref="L130:L147" si="76">C130*$B130</f>
        <v>0</v>
      </c>
      <c r="M130" s="66">
        <f t="shared" ref="M130:M147" si="77">D130*$B130</f>
        <v>309.33553643825655</v>
      </c>
      <c r="N130" s="66">
        <f t="shared" ref="N130:N147" si="78">E130*$B130</f>
        <v>0</v>
      </c>
      <c r="O130" s="66">
        <f t="shared" ref="O130:O147" si="79">F130*$B130</f>
        <v>0</v>
      </c>
      <c r="P130" s="66">
        <f t="shared" ref="P130:P147" si="80">G130*$B130</f>
        <v>0</v>
      </c>
      <c r="Q130" s="66">
        <f t="shared" ref="Q130:Q147" si="81">H130*$B130</f>
        <v>0</v>
      </c>
      <c r="R130" s="66">
        <f t="shared" ref="R130:R147" si="82">I130*$B130</f>
        <v>0</v>
      </c>
      <c r="S130" s="74">
        <f t="shared" ref="S130:S143" si="83">SUM(L130:R130)</f>
        <v>309.33553643825655</v>
      </c>
      <c r="T130" s="61" t="s">
        <v>20</v>
      </c>
      <c r="U130" s="72">
        <f>'Alimentos&amp;Bebidas 2'!K74</f>
        <v>0</v>
      </c>
      <c r="V130" s="72">
        <f>'Alimentos&amp;Bebidas 2'!L74</f>
        <v>0.85097505668934237</v>
      </c>
      <c r="W130" s="72">
        <f>'Alimentos&amp;Bebidas 2'!M74</f>
        <v>0</v>
      </c>
      <c r="X130" s="72">
        <f>'Alimentos&amp;Bebidas 2'!N74</f>
        <v>0</v>
      </c>
      <c r="Y130" s="72">
        <f>'Alimentos&amp;Bebidas 2'!O74</f>
        <v>0</v>
      </c>
      <c r="Z130" s="72">
        <f>'Alimentos&amp;Bebidas 2'!P74</f>
        <v>0</v>
      </c>
      <c r="AA130" s="72">
        <f>'Alimentos&amp;Bebidas 2'!Q74</f>
        <v>0</v>
      </c>
      <c r="AB130" s="61" t="s">
        <v>20</v>
      </c>
      <c r="AC130" s="80">
        <f>'Alimentos&amp;Bebidas 2'!AB74</f>
        <v>0</v>
      </c>
      <c r="AD130" s="80">
        <f>'Alimentos&amp;Bebidas 2'!AC74</f>
        <v>0.92</v>
      </c>
      <c r="AE130" s="80">
        <f>'Alimentos&amp;Bebidas 2'!AD74</f>
        <v>0</v>
      </c>
      <c r="AF130" s="80">
        <f>'Alimentos&amp;Bebidas 2'!AE74</f>
        <v>0</v>
      </c>
      <c r="AG130" s="80">
        <f>'Alimentos&amp;Bebidas 2'!AF74</f>
        <v>0</v>
      </c>
      <c r="AH130" s="80">
        <f>'Alimentos&amp;Bebidas 2'!AG74</f>
        <v>0</v>
      </c>
      <c r="AI130" s="80">
        <f>'Alimentos&amp;Bebidas 2'!AH74</f>
        <v>0</v>
      </c>
      <c r="AJ130" s="61" t="s">
        <v>20</v>
      </c>
      <c r="AK130" s="66">
        <f t="shared" ref="AK130:AK147" si="84">U130*L130</f>
        <v>0</v>
      </c>
      <c r="AL130" s="66">
        <f>V130*M130</f>
        <v>263.2368256565735</v>
      </c>
      <c r="AM130" s="66">
        <f t="shared" ref="AM130" si="85">W130*N130</f>
        <v>0</v>
      </c>
      <c r="AN130" s="66">
        <f t="shared" ref="AN130:AN147" si="86">X130*O130</f>
        <v>0</v>
      </c>
      <c r="AO130" s="66">
        <f t="shared" ref="AO130:AO147" si="87">Y130*P130</f>
        <v>0</v>
      </c>
      <c r="AP130" s="66">
        <f t="shared" ref="AP130:AP147" si="88">Z130*Q130</f>
        <v>0</v>
      </c>
      <c r="AQ130" s="66">
        <f t="shared" ref="AQ130:AQ147" si="89">AA130*R130</f>
        <v>0</v>
      </c>
      <c r="AR130" s="74">
        <f t="shared" ref="AR130:AR147" si="90">SUM(AK130:AQ130)</f>
        <v>263.2368256565735</v>
      </c>
      <c r="AS130" s="74">
        <f t="shared" ref="AS130:AS147" si="91">S130-AR130</f>
        <v>46.098710781683053</v>
      </c>
      <c r="AT130" s="61" t="s">
        <v>20</v>
      </c>
      <c r="AU130" s="66">
        <f t="shared" ref="AU130:AU142" si="92">IFERROR(L130*(1-U130/(AC130)),0)</f>
        <v>0</v>
      </c>
      <c r="AV130" s="66">
        <f t="shared" ref="AV130:AV147" si="93">IFERROR(M130*(1-V130/(AD130)),0)</f>
        <v>23.208552028937543</v>
      </c>
      <c r="AW130" s="66">
        <f t="shared" ref="AW130:AW147" si="94">IFERROR(N130*(1-W130/(AE130)),0)</f>
        <v>0</v>
      </c>
      <c r="AX130" s="66">
        <f t="shared" ref="AX130:AX147" si="95">IFERROR(O130*(1-X130/(AF130)),0)</f>
        <v>0</v>
      </c>
      <c r="AY130" s="66">
        <f t="shared" ref="AY130:AY147" si="96">IFERROR(P130*(1-Y130/(AG130)),0)</f>
        <v>0</v>
      </c>
      <c r="AZ130" s="66">
        <f t="shared" ref="AZ130:AZ147" si="97">IFERROR(Q130*(1-Z130/(AH130)),0)</f>
        <v>0</v>
      </c>
      <c r="BA130" s="66">
        <f t="shared" ref="BA130:BA147" si="98">IFERROR(R130*(1-AA130/(AI130)),0)</f>
        <v>0</v>
      </c>
      <c r="BB130" s="74">
        <f t="shared" ref="BB130:BB147" si="99">SUM(AU130:BA130)</f>
        <v>23.208552028937543</v>
      </c>
    </row>
    <row r="131" spans="1:54" x14ac:dyDescent="0.25">
      <c r="A131" s="61" t="s">
        <v>21</v>
      </c>
      <c r="B131" s="136">
        <f t="shared" ref="B131:B147" si="100">H4</f>
        <v>0</v>
      </c>
      <c r="C131" s="80">
        <f>'Alimentos&amp;Bebidas 2'!B75</f>
        <v>0</v>
      </c>
      <c r="D131" s="80">
        <f>'Alimentos&amp;Bebidas 2'!C75</f>
        <v>0</v>
      </c>
      <c r="E131" s="80">
        <f>'Alimentos&amp;Bebidas 2'!D75</f>
        <v>0</v>
      </c>
      <c r="F131" s="80">
        <f>'Alimentos&amp;Bebidas 2'!E75</f>
        <v>0</v>
      </c>
      <c r="G131" s="80">
        <f>'Alimentos&amp;Bebidas 2'!F75</f>
        <v>0</v>
      </c>
      <c r="H131" s="80">
        <f>'Alimentos&amp;Bebidas 2'!G75</f>
        <v>0</v>
      </c>
      <c r="I131" s="80">
        <f>'Alimentos&amp;Bebidas 2'!H75</f>
        <v>0</v>
      </c>
      <c r="J131" s="77">
        <f t="shared" si="75"/>
        <v>0</v>
      </c>
      <c r="K131" s="61" t="s">
        <v>21</v>
      </c>
      <c r="L131" s="66">
        <f t="shared" si="76"/>
        <v>0</v>
      </c>
      <c r="M131" s="66">
        <f t="shared" si="77"/>
        <v>0</v>
      </c>
      <c r="N131" s="66">
        <f t="shared" si="78"/>
        <v>0</v>
      </c>
      <c r="O131" s="66">
        <f t="shared" si="79"/>
        <v>0</v>
      </c>
      <c r="P131" s="66">
        <f t="shared" si="80"/>
        <v>0</v>
      </c>
      <c r="Q131" s="66">
        <f t="shared" si="81"/>
        <v>0</v>
      </c>
      <c r="R131" s="66">
        <f t="shared" si="82"/>
        <v>0</v>
      </c>
      <c r="S131" s="74">
        <f t="shared" si="83"/>
        <v>0</v>
      </c>
      <c r="T131" s="61" t="s">
        <v>21</v>
      </c>
      <c r="U131" s="72">
        <f>'Alimentos&amp;Bebidas 2'!K75</f>
        <v>0</v>
      </c>
      <c r="V131" s="72">
        <f>'Alimentos&amp;Bebidas 2'!L75</f>
        <v>0</v>
      </c>
      <c r="W131" s="72">
        <f>'Alimentos&amp;Bebidas 2'!M75</f>
        <v>0</v>
      </c>
      <c r="X131" s="72">
        <f>'Alimentos&amp;Bebidas 2'!N75</f>
        <v>0</v>
      </c>
      <c r="Y131" s="72">
        <f>'Alimentos&amp;Bebidas 2'!O75</f>
        <v>0</v>
      </c>
      <c r="Z131" s="72">
        <f>'Alimentos&amp;Bebidas 2'!P75</f>
        <v>0</v>
      </c>
      <c r="AA131" s="72">
        <f>'Alimentos&amp;Bebidas 2'!Q75</f>
        <v>0</v>
      </c>
      <c r="AB131" s="61" t="s">
        <v>21</v>
      </c>
      <c r="AC131" s="80">
        <f>'Alimentos&amp;Bebidas 2'!AB75</f>
        <v>0</v>
      </c>
      <c r="AD131" s="80">
        <f>'Alimentos&amp;Bebidas 2'!AC75</f>
        <v>0</v>
      </c>
      <c r="AE131" s="80">
        <f>'Alimentos&amp;Bebidas 2'!AD75</f>
        <v>0</v>
      </c>
      <c r="AF131" s="80">
        <f>'Alimentos&amp;Bebidas 2'!AE75</f>
        <v>0</v>
      </c>
      <c r="AG131" s="80">
        <f>'Alimentos&amp;Bebidas 2'!AF75</f>
        <v>0</v>
      </c>
      <c r="AH131" s="80">
        <f>'Alimentos&amp;Bebidas 2'!AG75</f>
        <v>0</v>
      </c>
      <c r="AI131" s="80">
        <f>'Alimentos&amp;Bebidas 2'!AH75</f>
        <v>0</v>
      </c>
      <c r="AJ131" s="61" t="s">
        <v>21</v>
      </c>
      <c r="AK131" s="66">
        <f t="shared" si="84"/>
        <v>0</v>
      </c>
      <c r="AL131" s="66">
        <f t="shared" ref="AL131:AL145" si="101">V131*M131</f>
        <v>0</v>
      </c>
      <c r="AM131" s="66">
        <f>W131*N131</f>
        <v>0</v>
      </c>
      <c r="AN131" s="66">
        <f t="shared" si="86"/>
        <v>0</v>
      </c>
      <c r="AO131" s="66">
        <f t="shared" si="87"/>
        <v>0</v>
      </c>
      <c r="AP131" s="66">
        <f t="shared" si="88"/>
        <v>0</v>
      </c>
      <c r="AQ131" s="66">
        <f t="shared" si="89"/>
        <v>0</v>
      </c>
      <c r="AR131" s="74">
        <f t="shared" si="90"/>
        <v>0</v>
      </c>
      <c r="AS131" s="74">
        <f t="shared" si="91"/>
        <v>0</v>
      </c>
      <c r="AT131" s="61" t="s">
        <v>21</v>
      </c>
      <c r="AU131" s="66">
        <f t="shared" si="92"/>
        <v>0</v>
      </c>
      <c r="AV131" s="66">
        <f t="shared" si="93"/>
        <v>0</v>
      </c>
      <c r="AW131" s="66">
        <f t="shared" si="94"/>
        <v>0</v>
      </c>
      <c r="AX131" s="66">
        <f t="shared" si="95"/>
        <v>0</v>
      </c>
      <c r="AY131" s="66">
        <f t="shared" si="96"/>
        <v>0</v>
      </c>
      <c r="AZ131" s="66">
        <f t="shared" si="97"/>
        <v>0</v>
      </c>
      <c r="BA131" s="66">
        <f t="shared" si="98"/>
        <v>0</v>
      </c>
      <c r="BB131" s="74">
        <f t="shared" si="99"/>
        <v>0</v>
      </c>
    </row>
    <row r="132" spans="1:54" x14ac:dyDescent="0.25">
      <c r="A132" s="61" t="s">
        <v>22</v>
      </c>
      <c r="B132" s="136">
        <f t="shared" si="100"/>
        <v>0</v>
      </c>
      <c r="C132" s="80">
        <f>'Alimentos&amp;Bebidas 2'!B76</f>
        <v>0</v>
      </c>
      <c r="D132" s="80">
        <f>'Alimentos&amp;Bebidas 2'!C76</f>
        <v>0</v>
      </c>
      <c r="E132" s="80">
        <f>'Alimentos&amp;Bebidas 2'!D76</f>
        <v>0</v>
      </c>
      <c r="F132" s="80">
        <f>'Alimentos&amp;Bebidas 2'!E76</f>
        <v>0</v>
      </c>
      <c r="G132" s="80">
        <f>'Alimentos&amp;Bebidas 2'!F76</f>
        <v>0</v>
      </c>
      <c r="H132" s="80">
        <f>'Alimentos&amp;Bebidas 2'!G76</f>
        <v>0</v>
      </c>
      <c r="I132" s="80">
        <f>'Alimentos&amp;Bebidas 2'!H76</f>
        <v>0</v>
      </c>
      <c r="J132" s="77">
        <f t="shared" si="75"/>
        <v>0</v>
      </c>
      <c r="K132" s="61" t="s">
        <v>22</v>
      </c>
      <c r="L132" s="66">
        <f t="shared" si="76"/>
        <v>0</v>
      </c>
      <c r="M132" s="66">
        <f t="shared" si="77"/>
        <v>0</v>
      </c>
      <c r="N132" s="66">
        <f t="shared" si="78"/>
        <v>0</v>
      </c>
      <c r="O132" s="66">
        <f t="shared" si="79"/>
        <v>0</v>
      </c>
      <c r="P132" s="66">
        <f t="shared" si="80"/>
        <v>0</v>
      </c>
      <c r="Q132" s="66">
        <f t="shared" si="81"/>
        <v>0</v>
      </c>
      <c r="R132" s="66">
        <f t="shared" si="82"/>
        <v>0</v>
      </c>
      <c r="S132" s="74">
        <f t="shared" si="83"/>
        <v>0</v>
      </c>
      <c r="T132" s="61" t="s">
        <v>22</v>
      </c>
      <c r="U132" s="72">
        <f>'Alimentos&amp;Bebidas 2'!K76</f>
        <v>0</v>
      </c>
      <c r="V132" s="72">
        <f>'Alimentos&amp;Bebidas 2'!L76</f>
        <v>0</v>
      </c>
      <c r="W132" s="72">
        <f>'Alimentos&amp;Bebidas 2'!M76</f>
        <v>0</v>
      </c>
      <c r="X132" s="72">
        <f>'Alimentos&amp;Bebidas 2'!N76</f>
        <v>0</v>
      </c>
      <c r="Y132" s="72">
        <f>'Alimentos&amp;Bebidas 2'!O76</f>
        <v>0</v>
      </c>
      <c r="Z132" s="72">
        <f>'Alimentos&amp;Bebidas 2'!P76</f>
        <v>0</v>
      </c>
      <c r="AA132" s="72">
        <f>'Alimentos&amp;Bebidas 2'!Q76</f>
        <v>0</v>
      </c>
      <c r="AB132" s="61" t="s">
        <v>22</v>
      </c>
      <c r="AC132" s="80">
        <f>'Alimentos&amp;Bebidas 2'!AB76</f>
        <v>0</v>
      </c>
      <c r="AD132" s="80">
        <f>'Alimentos&amp;Bebidas 2'!AC76</f>
        <v>0</v>
      </c>
      <c r="AE132" s="80">
        <f>'Alimentos&amp;Bebidas 2'!AD76</f>
        <v>0</v>
      </c>
      <c r="AF132" s="80">
        <f>'Alimentos&amp;Bebidas 2'!AE76</f>
        <v>0</v>
      </c>
      <c r="AG132" s="80">
        <f>'Alimentos&amp;Bebidas 2'!AF76</f>
        <v>0</v>
      </c>
      <c r="AH132" s="80">
        <f>'Alimentos&amp;Bebidas 2'!AG76</f>
        <v>0</v>
      </c>
      <c r="AI132" s="80">
        <f>'Alimentos&amp;Bebidas 2'!AH76</f>
        <v>0</v>
      </c>
      <c r="AJ132" s="61" t="s">
        <v>22</v>
      </c>
      <c r="AK132" s="66">
        <f t="shared" si="84"/>
        <v>0</v>
      </c>
      <c r="AL132" s="66">
        <f t="shared" si="101"/>
        <v>0</v>
      </c>
      <c r="AM132" s="66">
        <f t="shared" ref="AM132:AM147" si="102">W132*N132</f>
        <v>0</v>
      </c>
      <c r="AN132" s="66">
        <f t="shared" si="86"/>
        <v>0</v>
      </c>
      <c r="AO132" s="66">
        <f t="shared" si="87"/>
        <v>0</v>
      </c>
      <c r="AP132" s="66">
        <f t="shared" si="88"/>
        <v>0</v>
      </c>
      <c r="AQ132" s="66">
        <f t="shared" si="89"/>
        <v>0</v>
      </c>
      <c r="AR132" s="74">
        <f t="shared" si="90"/>
        <v>0</v>
      </c>
      <c r="AS132" s="74">
        <f t="shared" si="91"/>
        <v>0</v>
      </c>
      <c r="AT132" s="61" t="s">
        <v>22</v>
      </c>
      <c r="AU132" s="66">
        <f t="shared" si="92"/>
        <v>0</v>
      </c>
      <c r="AV132" s="66">
        <f t="shared" si="93"/>
        <v>0</v>
      </c>
      <c r="AW132" s="66">
        <f t="shared" si="94"/>
        <v>0</v>
      </c>
      <c r="AX132" s="66">
        <f t="shared" si="95"/>
        <v>0</v>
      </c>
      <c r="AY132" s="66">
        <f t="shared" si="96"/>
        <v>0</v>
      </c>
      <c r="AZ132" s="66">
        <f t="shared" si="97"/>
        <v>0</v>
      </c>
      <c r="BA132" s="66">
        <f t="shared" si="98"/>
        <v>0</v>
      </c>
      <c r="BB132" s="74">
        <f t="shared" si="99"/>
        <v>0</v>
      </c>
    </row>
    <row r="133" spans="1:54" x14ac:dyDescent="0.25">
      <c r="A133" s="61" t="s">
        <v>23</v>
      </c>
      <c r="B133" s="136">
        <f t="shared" si="100"/>
        <v>166.25758355507278</v>
      </c>
      <c r="C133" s="80">
        <f>'Alimentos&amp;Bebidas 2'!B77</f>
        <v>0</v>
      </c>
      <c r="D133" s="80">
        <f>'Alimentos&amp;Bebidas 2'!C77</f>
        <v>1</v>
      </c>
      <c r="E133" s="80">
        <f>'Alimentos&amp;Bebidas 2'!D77</f>
        <v>0</v>
      </c>
      <c r="F133" s="80">
        <f>'Alimentos&amp;Bebidas 2'!E77</f>
        <v>0</v>
      </c>
      <c r="G133" s="80">
        <f>'Alimentos&amp;Bebidas 2'!F77</f>
        <v>0</v>
      </c>
      <c r="H133" s="80">
        <f>'Alimentos&amp;Bebidas 2'!G77</f>
        <v>0</v>
      </c>
      <c r="I133" s="80">
        <f>'Alimentos&amp;Bebidas 2'!H77</f>
        <v>0</v>
      </c>
      <c r="J133" s="77">
        <f t="shared" si="75"/>
        <v>1</v>
      </c>
      <c r="K133" s="61" t="s">
        <v>23</v>
      </c>
      <c r="L133" s="66">
        <f t="shared" si="76"/>
        <v>0</v>
      </c>
      <c r="M133" s="66">
        <f t="shared" si="77"/>
        <v>166.25758355507278</v>
      </c>
      <c r="N133" s="66">
        <f t="shared" si="78"/>
        <v>0</v>
      </c>
      <c r="O133" s="66">
        <f t="shared" si="79"/>
        <v>0</v>
      </c>
      <c r="P133" s="66">
        <f t="shared" si="80"/>
        <v>0</v>
      </c>
      <c r="Q133" s="66">
        <f t="shared" si="81"/>
        <v>0</v>
      </c>
      <c r="R133" s="66">
        <f t="shared" si="82"/>
        <v>0</v>
      </c>
      <c r="S133" s="74">
        <f t="shared" si="83"/>
        <v>166.25758355507278</v>
      </c>
      <c r="T133" s="61" t="s">
        <v>23</v>
      </c>
      <c r="U133" s="72">
        <f>'Alimentos&amp;Bebidas 2'!K77</f>
        <v>0</v>
      </c>
      <c r="V133" s="72">
        <f>'Alimentos&amp;Bebidas 2'!L77</f>
        <v>0.70375265132974385</v>
      </c>
      <c r="W133" s="72">
        <f>'Alimentos&amp;Bebidas 2'!M77</f>
        <v>0</v>
      </c>
      <c r="X133" s="72">
        <f>'Alimentos&amp;Bebidas 2'!N77</f>
        <v>0</v>
      </c>
      <c r="Y133" s="72">
        <f>'Alimentos&amp;Bebidas 2'!O77</f>
        <v>0</v>
      </c>
      <c r="Z133" s="72">
        <f>'Alimentos&amp;Bebidas 2'!P77</f>
        <v>0</v>
      </c>
      <c r="AA133" s="72">
        <f>'Alimentos&amp;Bebidas 2'!Q77</f>
        <v>0</v>
      </c>
      <c r="AB133" s="61" t="s">
        <v>23</v>
      </c>
      <c r="AC133" s="80">
        <f>'Alimentos&amp;Bebidas 2'!AB77</f>
        <v>0</v>
      </c>
      <c r="AD133" s="80">
        <f>'Alimentos&amp;Bebidas 2'!AC77</f>
        <v>0.85</v>
      </c>
      <c r="AE133" s="80">
        <f>'Alimentos&amp;Bebidas 2'!AD77</f>
        <v>0</v>
      </c>
      <c r="AF133" s="80">
        <f>'Alimentos&amp;Bebidas 2'!AE77</f>
        <v>0</v>
      </c>
      <c r="AG133" s="80">
        <f>'Alimentos&amp;Bebidas 2'!AF77</f>
        <v>0</v>
      </c>
      <c r="AH133" s="80">
        <f>'Alimentos&amp;Bebidas 2'!AG77</f>
        <v>0</v>
      </c>
      <c r="AI133" s="80">
        <f>'Alimentos&amp;Bebidas 2'!AH77</f>
        <v>0</v>
      </c>
      <c r="AJ133" s="61" t="s">
        <v>23</v>
      </c>
      <c r="AK133" s="66">
        <f t="shared" si="84"/>
        <v>0</v>
      </c>
      <c r="AL133" s="66">
        <f t="shared" si="101"/>
        <v>117.0042152305589</v>
      </c>
      <c r="AM133" s="66">
        <f t="shared" si="102"/>
        <v>0</v>
      </c>
      <c r="AN133" s="66">
        <f t="shared" si="86"/>
        <v>0</v>
      </c>
      <c r="AO133" s="66">
        <f t="shared" si="87"/>
        <v>0</v>
      </c>
      <c r="AP133" s="66">
        <f t="shared" si="88"/>
        <v>0</v>
      </c>
      <c r="AQ133" s="66">
        <f t="shared" si="89"/>
        <v>0</v>
      </c>
      <c r="AR133" s="74">
        <f t="shared" si="90"/>
        <v>117.0042152305589</v>
      </c>
      <c r="AS133" s="74">
        <f t="shared" si="91"/>
        <v>49.253368324513886</v>
      </c>
      <c r="AT133" s="61" t="s">
        <v>23</v>
      </c>
      <c r="AU133" s="66">
        <f t="shared" si="92"/>
        <v>0</v>
      </c>
      <c r="AV133" s="66">
        <f t="shared" si="93"/>
        <v>28.605565636768198</v>
      </c>
      <c r="AW133" s="66">
        <f t="shared" si="94"/>
        <v>0</v>
      </c>
      <c r="AX133" s="66">
        <f t="shared" si="95"/>
        <v>0</v>
      </c>
      <c r="AY133" s="66">
        <f t="shared" si="96"/>
        <v>0</v>
      </c>
      <c r="AZ133" s="66">
        <f t="shared" si="97"/>
        <v>0</v>
      </c>
      <c r="BA133" s="66">
        <f t="shared" si="98"/>
        <v>0</v>
      </c>
      <c r="BB133" s="74">
        <f t="shared" si="99"/>
        <v>28.605565636768198</v>
      </c>
    </row>
    <row r="134" spans="1:54" x14ac:dyDescent="0.25">
      <c r="A134" s="67" t="s">
        <v>24</v>
      </c>
      <c r="B134" s="136">
        <f t="shared" si="100"/>
        <v>0</v>
      </c>
      <c r="C134" s="80">
        <f>'Alimentos&amp;Bebidas 2'!B78</f>
        <v>0</v>
      </c>
      <c r="D134" s="80">
        <f>'Alimentos&amp;Bebidas 2'!C78</f>
        <v>0</v>
      </c>
      <c r="E134" s="80">
        <f>'Alimentos&amp;Bebidas 2'!D78</f>
        <v>0</v>
      </c>
      <c r="F134" s="80">
        <f>'Alimentos&amp;Bebidas 2'!E78</f>
        <v>0</v>
      </c>
      <c r="G134" s="80">
        <f>'Alimentos&amp;Bebidas 2'!F78</f>
        <v>0</v>
      </c>
      <c r="H134" s="80">
        <f>'Alimentos&amp;Bebidas 2'!G78</f>
        <v>0</v>
      </c>
      <c r="I134" s="80">
        <f>'Alimentos&amp;Bebidas 2'!H78</f>
        <v>0</v>
      </c>
      <c r="J134" s="77">
        <f t="shared" si="75"/>
        <v>0</v>
      </c>
      <c r="K134" s="67" t="s">
        <v>24</v>
      </c>
      <c r="L134" s="66">
        <f t="shared" si="76"/>
        <v>0</v>
      </c>
      <c r="M134" s="66">
        <f t="shared" si="77"/>
        <v>0</v>
      </c>
      <c r="N134" s="66">
        <f t="shared" si="78"/>
        <v>0</v>
      </c>
      <c r="O134" s="66">
        <f t="shared" si="79"/>
        <v>0</v>
      </c>
      <c r="P134" s="66">
        <f t="shared" si="80"/>
        <v>0</v>
      </c>
      <c r="Q134" s="66">
        <f t="shared" si="81"/>
        <v>0</v>
      </c>
      <c r="R134" s="66">
        <f t="shared" si="82"/>
        <v>0</v>
      </c>
      <c r="S134" s="74">
        <f t="shared" si="83"/>
        <v>0</v>
      </c>
      <c r="T134" s="67" t="s">
        <v>24</v>
      </c>
      <c r="U134" s="72">
        <f>'Alimentos&amp;Bebidas 2'!K78</f>
        <v>0</v>
      </c>
      <c r="V134" s="72">
        <f>'Alimentos&amp;Bebidas 2'!L78</f>
        <v>0</v>
      </c>
      <c r="W134" s="72">
        <f>'Alimentos&amp;Bebidas 2'!M78</f>
        <v>0</v>
      </c>
      <c r="X134" s="72">
        <f>'Alimentos&amp;Bebidas 2'!N78</f>
        <v>0</v>
      </c>
      <c r="Y134" s="72">
        <f>'Alimentos&amp;Bebidas 2'!O78</f>
        <v>0</v>
      </c>
      <c r="Z134" s="72">
        <f>'Alimentos&amp;Bebidas 2'!P78</f>
        <v>0</v>
      </c>
      <c r="AA134" s="72">
        <f>'Alimentos&amp;Bebidas 2'!Q78</f>
        <v>0</v>
      </c>
      <c r="AB134" s="67" t="s">
        <v>24</v>
      </c>
      <c r="AC134" s="80">
        <f>'Alimentos&amp;Bebidas 2'!AB78</f>
        <v>0</v>
      </c>
      <c r="AD134" s="80">
        <f>'Alimentos&amp;Bebidas 2'!AC78</f>
        <v>0</v>
      </c>
      <c r="AE134" s="80">
        <f>'Alimentos&amp;Bebidas 2'!AD78</f>
        <v>0</v>
      </c>
      <c r="AF134" s="80">
        <f>'Alimentos&amp;Bebidas 2'!AE78</f>
        <v>0</v>
      </c>
      <c r="AG134" s="80">
        <f>'Alimentos&amp;Bebidas 2'!AF78</f>
        <v>0</v>
      </c>
      <c r="AH134" s="80">
        <f>'Alimentos&amp;Bebidas 2'!AG78</f>
        <v>0</v>
      </c>
      <c r="AI134" s="80">
        <f>'Alimentos&amp;Bebidas 2'!AH78</f>
        <v>0</v>
      </c>
      <c r="AJ134" s="67" t="s">
        <v>24</v>
      </c>
      <c r="AK134" s="66">
        <f t="shared" si="84"/>
        <v>0</v>
      </c>
      <c r="AL134" s="66">
        <f t="shared" si="101"/>
        <v>0</v>
      </c>
      <c r="AM134" s="66">
        <f t="shared" si="102"/>
        <v>0</v>
      </c>
      <c r="AN134" s="66">
        <f t="shared" si="86"/>
        <v>0</v>
      </c>
      <c r="AO134" s="66">
        <f t="shared" si="87"/>
        <v>0</v>
      </c>
      <c r="AP134" s="66">
        <f t="shared" si="88"/>
        <v>0</v>
      </c>
      <c r="AQ134" s="66">
        <f t="shared" si="89"/>
        <v>0</v>
      </c>
      <c r="AR134" s="74">
        <f t="shared" si="90"/>
        <v>0</v>
      </c>
      <c r="AS134" s="74">
        <f t="shared" si="91"/>
        <v>0</v>
      </c>
      <c r="AT134" s="67" t="s">
        <v>24</v>
      </c>
      <c r="AU134" s="66">
        <f t="shared" si="92"/>
        <v>0</v>
      </c>
      <c r="AV134" s="66">
        <f t="shared" si="93"/>
        <v>0</v>
      </c>
      <c r="AW134" s="66">
        <f t="shared" si="94"/>
        <v>0</v>
      </c>
      <c r="AX134" s="66">
        <f t="shared" si="95"/>
        <v>0</v>
      </c>
      <c r="AY134" s="66">
        <f t="shared" si="96"/>
        <v>0</v>
      </c>
      <c r="AZ134" s="66">
        <f t="shared" si="97"/>
        <v>0</v>
      </c>
      <c r="BA134" s="66">
        <f t="shared" si="98"/>
        <v>0</v>
      </c>
      <c r="BB134" s="74">
        <f t="shared" si="99"/>
        <v>0</v>
      </c>
    </row>
    <row r="135" spans="1:54" x14ac:dyDescent="0.25">
      <c r="A135" s="68" t="s">
        <v>25</v>
      </c>
      <c r="B135" s="136">
        <f t="shared" si="100"/>
        <v>0</v>
      </c>
      <c r="C135" s="80">
        <f>'Alimentos&amp;Bebidas 2'!B79</f>
        <v>0</v>
      </c>
      <c r="D135" s="80">
        <f>'Alimentos&amp;Bebidas 2'!C79</f>
        <v>0</v>
      </c>
      <c r="E135" s="80">
        <f>'Alimentos&amp;Bebidas 2'!D79</f>
        <v>0</v>
      </c>
      <c r="F135" s="80">
        <f>'Alimentos&amp;Bebidas 2'!E79</f>
        <v>0</v>
      </c>
      <c r="G135" s="80">
        <f>'Alimentos&amp;Bebidas 2'!F79</f>
        <v>0</v>
      </c>
      <c r="H135" s="80">
        <f>'Alimentos&amp;Bebidas 2'!G79</f>
        <v>0</v>
      </c>
      <c r="I135" s="80">
        <f>'Alimentos&amp;Bebidas 2'!H79</f>
        <v>0</v>
      </c>
      <c r="J135" s="77">
        <f t="shared" si="75"/>
        <v>0</v>
      </c>
      <c r="K135" s="68" t="s">
        <v>25</v>
      </c>
      <c r="L135" s="66">
        <f t="shared" si="76"/>
        <v>0</v>
      </c>
      <c r="M135" s="66">
        <f t="shared" si="77"/>
        <v>0</v>
      </c>
      <c r="N135" s="66">
        <f t="shared" si="78"/>
        <v>0</v>
      </c>
      <c r="O135" s="66">
        <f t="shared" si="79"/>
        <v>0</v>
      </c>
      <c r="P135" s="66">
        <f t="shared" si="80"/>
        <v>0</v>
      </c>
      <c r="Q135" s="66">
        <f t="shared" si="81"/>
        <v>0</v>
      </c>
      <c r="R135" s="66">
        <f t="shared" si="82"/>
        <v>0</v>
      </c>
      <c r="S135" s="74">
        <f t="shared" si="83"/>
        <v>0</v>
      </c>
      <c r="T135" s="68" t="s">
        <v>25</v>
      </c>
      <c r="U135" s="72">
        <f>'Alimentos&amp;Bebidas 2'!K79</f>
        <v>0</v>
      </c>
      <c r="V135" s="72">
        <f>'Alimentos&amp;Bebidas 2'!L79</f>
        <v>0</v>
      </c>
      <c r="W135" s="72">
        <f>'Alimentos&amp;Bebidas 2'!M79</f>
        <v>0</v>
      </c>
      <c r="X135" s="72">
        <f>'Alimentos&amp;Bebidas 2'!N79</f>
        <v>0</v>
      </c>
      <c r="Y135" s="72">
        <f>'Alimentos&amp;Bebidas 2'!O79</f>
        <v>0</v>
      </c>
      <c r="Z135" s="72">
        <f>'Alimentos&amp;Bebidas 2'!P79</f>
        <v>0</v>
      </c>
      <c r="AA135" s="72">
        <f>'Alimentos&amp;Bebidas 2'!Q79</f>
        <v>0</v>
      </c>
      <c r="AB135" s="68" t="s">
        <v>25</v>
      </c>
      <c r="AC135" s="80">
        <f>'Alimentos&amp;Bebidas 2'!AB79</f>
        <v>0</v>
      </c>
      <c r="AD135" s="80">
        <f>'Alimentos&amp;Bebidas 2'!AC79</f>
        <v>0</v>
      </c>
      <c r="AE135" s="80">
        <f>'Alimentos&amp;Bebidas 2'!AD79</f>
        <v>0</v>
      </c>
      <c r="AF135" s="80">
        <f>'Alimentos&amp;Bebidas 2'!AE79</f>
        <v>0</v>
      </c>
      <c r="AG135" s="80">
        <f>'Alimentos&amp;Bebidas 2'!AF79</f>
        <v>0</v>
      </c>
      <c r="AH135" s="80">
        <f>'Alimentos&amp;Bebidas 2'!AG79</f>
        <v>0</v>
      </c>
      <c r="AI135" s="80">
        <f>'Alimentos&amp;Bebidas 2'!AH79</f>
        <v>0</v>
      </c>
      <c r="AJ135" s="68" t="s">
        <v>25</v>
      </c>
      <c r="AK135" s="66">
        <f t="shared" si="84"/>
        <v>0</v>
      </c>
      <c r="AL135" s="66">
        <f t="shared" si="101"/>
        <v>0</v>
      </c>
      <c r="AM135" s="66">
        <f t="shared" si="102"/>
        <v>0</v>
      </c>
      <c r="AN135" s="66">
        <f t="shared" si="86"/>
        <v>0</v>
      </c>
      <c r="AO135" s="66">
        <f t="shared" si="87"/>
        <v>0</v>
      </c>
      <c r="AP135" s="66">
        <f t="shared" si="88"/>
        <v>0</v>
      </c>
      <c r="AQ135" s="66">
        <f t="shared" si="89"/>
        <v>0</v>
      </c>
      <c r="AR135" s="74">
        <f t="shared" si="90"/>
        <v>0</v>
      </c>
      <c r="AS135" s="74">
        <f t="shared" si="91"/>
        <v>0</v>
      </c>
      <c r="AT135" s="68" t="s">
        <v>25</v>
      </c>
      <c r="AU135" s="66">
        <f t="shared" si="92"/>
        <v>0</v>
      </c>
      <c r="AV135" s="66">
        <f t="shared" si="93"/>
        <v>0</v>
      </c>
      <c r="AW135" s="66">
        <f t="shared" si="94"/>
        <v>0</v>
      </c>
      <c r="AX135" s="66">
        <f t="shared" si="95"/>
        <v>0</v>
      </c>
      <c r="AY135" s="66">
        <f t="shared" si="96"/>
        <v>0</v>
      </c>
      <c r="AZ135" s="66">
        <f t="shared" si="97"/>
        <v>0</v>
      </c>
      <c r="BA135" s="66">
        <f t="shared" si="98"/>
        <v>0</v>
      </c>
      <c r="BB135" s="74">
        <f t="shared" si="99"/>
        <v>0</v>
      </c>
    </row>
    <row r="136" spans="1:54" x14ac:dyDescent="0.25">
      <c r="A136" s="61" t="s">
        <v>26</v>
      </c>
      <c r="B136" s="136">
        <f t="shared" si="100"/>
        <v>0</v>
      </c>
      <c r="C136" s="80">
        <f>'Alimentos&amp;Bebidas 2'!B80</f>
        <v>0</v>
      </c>
      <c r="D136" s="80">
        <f>'Alimentos&amp;Bebidas 2'!C80</f>
        <v>0</v>
      </c>
      <c r="E136" s="80">
        <f>'Alimentos&amp;Bebidas 2'!D80</f>
        <v>0</v>
      </c>
      <c r="F136" s="80">
        <f>'Alimentos&amp;Bebidas 2'!E80</f>
        <v>0</v>
      </c>
      <c r="G136" s="80">
        <f>'Alimentos&amp;Bebidas 2'!F80</f>
        <v>0</v>
      </c>
      <c r="H136" s="80">
        <f>'Alimentos&amp;Bebidas 2'!G80</f>
        <v>0</v>
      </c>
      <c r="I136" s="80">
        <f>'Alimentos&amp;Bebidas 2'!H80</f>
        <v>0</v>
      </c>
      <c r="J136" s="77">
        <f t="shared" si="75"/>
        <v>0</v>
      </c>
      <c r="K136" s="61" t="s">
        <v>26</v>
      </c>
      <c r="L136" s="66">
        <f t="shared" si="76"/>
        <v>0</v>
      </c>
      <c r="M136" s="66">
        <f t="shared" si="77"/>
        <v>0</v>
      </c>
      <c r="N136" s="66">
        <f t="shared" si="78"/>
        <v>0</v>
      </c>
      <c r="O136" s="66">
        <f t="shared" si="79"/>
        <v>0</v>
      </c>
      <c r="P136" s="66">
        <f t="shared" si="80"/>
        <v>0</v>
      </c>
      <c r="Q136" s="66">
        <f t="shared" si="81"/>
        <v>0</v>
      </c>
      <c r="R136" s="66">
        <f t="shared" si="82"/>
        <v>0</v>
      </c>
      <c r="S136" s="74">
        <f t="shared" si="83"/>
        <v>0</v>
      </c>
      <c r="T136" s="61" t="s">
        <v>26</v>
      </c>
      <c r="U136" s="72">
        <f>'Alimentos&amp;Bebidas 2'!K80</f>
        <v>0</v>
      </c>
      <c r="V136" s="72">
        <f>'Alimentos&amp;Bebidas 2'!L80</f>
        <v>0</v>
      </c>
      <c r="W136" s="72">
        <f>'Alimentos&amp;Bebidas 2'!M80</f>
        <v>0</v>
      </c>
      <c r="X136" s="72">
        <f>'Alimentos&amp;Bebidas 2'!N80</f>
        <v>0</v>
      </c>
      <c r="Y136" s="72">
        <f>'Alimentos&amp;Bebidas 2'!O80</f>
        <v>0</v>
      </c>
      <c r="Z136" s="72">
        <f>'Alimentos&amp;Bebidas 2'!P80</f>
        <v>0</v>
      </c>
      <c r="AA136" s="72">
        <f>'Alimentos&amp;Bebidas 2'!Q80</f>
        <v>0</v>
      </c>
      <c r="AB136" s="61" t="s">
        <v>26</v>
      </c>
      <c r="AC136" s="80">
        <f>'Alimentos&amp;Bebidas 2'!AB80</f>
        <v>0</v>
      </c>
      <c r="AD136" s="80">
        <f>'Alimentos&amp;Bebidas 2'!AC80</f>
        <v>0</v>
      </c>
      <c r="AE136" s="80">
        <f>'Alimentos&amp;Bebidas 2'!AD80</f>
        <v>0</v>
      </c>
      <c r="AF136" s="80">
        <f>'Alimentos&amp;Bebidas 2'!AE80</f>
        <v>0</v>
      </c>
      <c r="AG136" s="80">
        <f>'Alimentos&amp;Bebidas 2'!AF80</f>
        <v>0</v>
      </c>
      <c r="AH136" s="80">
        <f>'Alimentos&amp;Bebidas 2'!AG80</f>
        <v>0</v>
      </c>
      <c r="AI136" s="80">
        <f>'Alimentos&amp;Bebidas 2'!AH80</f>
        <v>0</v>
      </c>
      <c r="AJ136" s="61" t="s">
        <v>26</v>
      </c>
      <c r="AK136" s="66">
        <f t="shared" si="84"/>
        <v>0</v>
      </c>
      <c r="AL136" s="66">
        <f t="shared" si="101"/>
        <v>0</v>
      </c>
      <c r="AM136" s="66">
        <f t="shared" si="102"/>
        <v>0</v>
      </c>
      <c r="AN136" s="66">
        <f t="shared" si="86"/>
        <v>0</v>
      </c>
      <c r="AO136" s="66">
        <f t="shared" si="87"/>
        <v>0</v>
      </c>
      <c r="AP136" s="66">
        <f t="shared" si="88"/>
        <v>0</v>
      </c>
      <c r="AQ136" s="66">
        <f t="shared" si="89"/>
        <v>0</v>
      </c>
      <c r="AR136" s="74">
        <f t="shared" si="90"/>
        <v>0</v>
      </c>
      <c r="AS136" s="74">
        <f t="shared" si="91"/>
        <v>0</v>
      </c>
      <c r="AT136" s="61" t="s">
        <v>26</v>
      </c>
      <c r="AU136" s="66">
        <f t="shared" si="92"/>
        <v>0</v>
      </c>
      <c r="AV136" s="66">
        <f t="shared" si="93"/>
        <v>0</v>
      </c>
      <c r="AW136" s="66">
        <f t="shared" si="94"/>
        <v>0</v>
      </c>
      <c r="AX136" s="66">
        <f t="shared" si="95"/>
        <v>0</v>
      </c>
      <c r="AY136" s="66">
        <f t="shared" si="96"/>
        <v>0</v>
      </c>
      <c r="AZ136" s="66">
        <f t="shared" si="97"/>
        <v>0</v>
      </c>
      <c r="BA136" s="66">
        <f t="shared" si="98"/>
        <v>0</v>
      </c>
      <c r="BB136" s="74">
        <f t="shared" si="99"/>
        <v>0</v>
      </c>
    </row>
    <row r="137" spans="1:54" x14ac:dyDescent="0.25">
      <c r="A137" s="61" t="s">
        <v>27</v>
      </c>
      <c r="B137" s="136">
        <f t="shared" si="100"/>
        <v>0</v>
      </c>
      <c r="C137" s="80">
        <f>'Alimentos&amp;Bebidas 2'!B81</f>
        <v>0</v>
      </c>
      <c r="D137" s="80">
        <f>'Alimentos&amp;Bebidas 2'!C81</f>
        <v>0</v>
      </c>
      <c r="E137" s="80">
        <f>'Alimentos&amp;Bebidas 2'!D81</f>
        <v>0</v>
      </c>
      <c r="F137" s="80">
        <f>'Alimentos&amp;Bebidas 2'!E81</f>
        <v>0</v>
      </c>
      <c r="G137" s="80">
        <f>'Alimentos&amp;Bebidas 2'!F81</f>
        <v>0</v>
      </c>
      <c r="H137" s="80">
        <f>'Alimentos&amp;Bebidas 2'!G81</f>
        <v>0</v>
      </c>
      <c r="I137" s="80">
        <f>'Alimentos&amp;Bebidas 2'!H81</f>
        <v>0</v>
      </c>
      <c r="J137" s="77">
        <f t="shared" si="75"/>
        <v>0</v>
      </c>
      <c r="K137" s="61" t="s">
        <v>27</v>
      </c>
      <c r="L137" s="66">
        <f t="shared" si="76"/>
        <v>0</v>
      </c>
      <c r="M137" s="66">
        <f t="shared" si="77"/>
        <v>0</v>
      </c>
      <c r="N137" s="66">
        <f t="shared" si="78"/>
        <v>0</v>
      </c>
      <c r="O137" s="66">
        <f t="shared" si="79"/>
        <v>0</v>
      </c>
      <c r="P137" s="66">
        <f t="shared" si="80"/>
        <v>0</v>
      </c>
      <c r="Q137" s="66">
        <f t="shared" si="81"/>
        <v>0</v>
      </c>
      <c r="R137" s="66">
        <f t="shared" si="82"/>
        <v>0</v>
      </c>
      <c r="S137" s="74">
        <f t="shared" si="83"/>
        <v>0</v>
      </c>
      <c r="T137" s="61" t="s">
        <v>27</v>
      </c>
      <c r="U137" s="72">
        <f>'Alimentos&amp;Bebidas 2'!K81</f>
        <v>0</v>
      </c>
      <c r="V137" s="72">
        <f>'Alimentos&amp;Bebidas 2'!L81</f>
        <v>0</v>
      </c>
      <c r="W137" s="72">
        <f>'Alimentos&amp;Bebidas 2'!M81</f>
        <v>0</v>
      </c>
      <c r="X137" s="72">
        <f>'Alimentos&amp;Bebidas 2'!N81</f>
        <v>0</v>
      </c>
      <c r="Y137" s="72">
        <f>'Alimentos&amp;Bebidas 2'!O81</f>
        <v>0</v>
      </c>
      <c r="Z137" s="72">
        <f>'Alimentos&amp;Bebidas 2'!P81</f>
        <v>0</v>
      </c>
      <c r="AA137" s="72">
        <f>'Alimentos&amp;Bebidas 2'!Q81</f>
        <v>0</v>
      </c>
      <c r="AB137" s="61" t="s">
        <v>27</v>
      </c>
      <c r="AC137" s="80">
        <f>'Alimentos&amp;Bebidas 2'!AB81</f>
        <v>0</v>
      </c>
      <c r="AD137" s="80">
        <f>'Alimentos&amp;Bebidas 2'!AC81</f>
        <v>0</v>
      </c>
      <c r="AE137" s="80">
        <f>'Alimentos&amp;Bebidas 2'!AD81</f>
        <v>0</v>
      </c>
      <c r="AF137" s="80">
        <f>'Alimentos&amp;Bebidas 2'!AE81</f>
        <v>0</v>
      </c>
      <c r="AG137" s="80">
        <f>'Alimentos&amp;Bebidas 2'!AF81</f>
        <v>0</v>
      </c>
      <c r="AH137" s="80">
        <f>'Alimentos&amp;Bebidas 2'!AG81</f>
        <v>0</v>
      </c>
      <c r="AI137" s="80">
        <f>'Alimentos&amp;Bebidas 2'!AH81</f>
        <v>0</v>
      </c>
      <c r="AJ137" s="61" t="s">
        <v>27</v>
      </c>
      <c r="AK137" s="66">
        <f t="shared" si="84"/>
        <v>0</v>
      </c>
      <c r="AL137" s="66">
        <f t="shared" si="101"/>
        <v>0</v>
      </c>
      <c r="AM137" s="66">
        <f t="shared" si="102"/>
        <v>0</v>
      </c>
      <c r="AN137" s="66">
        <f t="shared" si="86"/>
        <v>0</v>
      </c>
      <c r="AO137" s="66">
        <f t="shared" si="87"/>
        <v>0</v>
      </c>
      <c r="AP137" s="66">
        <f t="shared" si="88"/>
        <v>0</v>
      </c>
      <c r="AQ137" s="66">
        <f t="shared" si="89"/>
        <v>0</v>
      </c>
      <c r="AR137" s="74">
        <f t="shared" si="90"/>
        <v>0</v>
      </c>
      <c r="AS137" s="74">
        <f t="shared" si="91"/>
        <v>0</v>
      </c>
      <c r="AT137" s="61" t="s">
        <v>27</v>
      </c>
      <c r="AU137" s="66">
        <f t="shared" si="92"/>
        <v>0</v>
      </c>
      <c r="AV137" s="66">
        <f t="shared" si="93"/>
        <v>0</v>
      </c>
      <c r="AW137" s="66">
        <f t="shared" si="94"/>
        <v>0</v>
      </c>
      <c r="AX137" s="66">
        <f t="shared" si="95"/>
        <v>0</v>
      </c>
      <c r="AY137" s="66">
        <f t="shared" si="96"/>
        <v>0</v>
      </c>
      <c r="AZ137" s="66">
        <f t="shared" si="97"/>
        <v>0</v>
      </c>
      <c r="BA137" s="66">
        <f t="shared" si="98"/>
        <v>0</v>
      </c>
      <c r="BB137" s="74">
        <f t="shared" si="99"/>
        <v>0</v>
      </c>
    </row>
    <row r="138" spans="1:54" x14ac:dyDescent="0.25">
      <c r="A138" s="61" t="s">
        <v>28</v>
      </c>
      <c r="B138" s="136">
        <f t="shared" si="100"/>
        <v>0</v>
      </c>
      <c r="C138" s="80">
        <f>'Alimentos&amp;Bebidas 2'!B82</f>
        <v>0</v>
      </c>
      <c r="D138" s="80">
        <f>'Alimentos&amp;Bebidas 2'!C82</f>
        <v>0</v>
      </c>
      <c r="E138" s="80">
        <f>'Alimentos&amp;Bebidas 2'!D82</f>
        <v>0</v>
      </c>
      <c r="F138" s="80">
        <f>'Alimentos&amp;Bebidas 2'!E82</f>
        <v>0</v>
      </c>
      <c r="G138" s="80">
        <f>'Alimentos&amp;Bebidas 2'!F82</f>
        <v>0</v>
      </c>
      <c r="H138" s="80">
        <f>'Alimentos&amp;Bebidas 2'!G82</f>
        <v>0</v>
      </c>
      <c r="I138" s="80">
        <f>'Alimentos&amp;Bebidas 2'!H82</f>
        <v>0</v>
      </c>
      <c r="J138" s="77">
        <f t="shared" si="75"/>
        <v>0</v>
      </c>
      <c r="K138" s="61" t="s">
        <v>28</v>
      </c>
      <c r="L138" s="66">
        <f t="shared" si="76"/>
        <v>0</v>
      </c>
      <c r="M138" s="66">
        <f t="shared" si="77"/>
        <v>0</v>
      </c>
      <c r="N138" s="66">
        <f t="shared" si="78"/>
        <v>0</v>
      </c>
      <c r="O138" s="66">
        <f t="shared" si="79"/>
        <v>0</v>
      </c>
      <c r="P138" s="66">
        <f t="shared" si="80"/>
        <v>0</v>
      </c>
      <c r="Q138" s="66">
        <f t="shared" si="81"/>
        <v>0</v>
      </c>
      <c r="R138" s="66">
        <f t="shared" si="82"/>
        <v>0</v>
      </c>
      <c r="S138" s="74">
        <f t="shared" si="83"/>
        <v>0</v>
      </c>
      <c r="T138" s="61" t="s">
        <v>28</v>
      </c>
      <c r="U138" s="72">
        <f>'Alimentos&amp;Bebidas 2'!K82</f>
        <v>0</v>
      </c>
      <c r="V138" s="72">
        <f>'Alimentos&amp;Bebidas 2'!L82</f>
        <v>0</v>
      </c>
      <c r="W138" s="72">
        <f>'Alimentos&amp;Bebidas 2'!M82</f>
        <v>0</v>
      </c>
      <c r="X138" s="72">
        <f>'Alimentos&amp;Bebidas 2'!N82</f>
        <v>0</v>
      </c>
      <c r="Y138" s="72">
        <f>'Alimentos&amp;Bebidas 2'!O82</f>
        <v>0</v>
      </c>
      <c r="Z138" s="72">
        <f>'Alimentos&amp;Bebidas 2'!P82</f>
        <v>0</v>
      </c>
      <c r="AA138" s="72">
        <f>'Alimentos&amp;Bebidas 2'!Q82</f>
        <v>0</v>
      </c>
      <c r="AB138" s="61" t="s">
        <v>28</v>
      </c>
      <c r="AC138" s="80">
        <f>'Alimentos&amp;Bebidas 2'!AB82</f>
        <v>0</v>
      </c>
      <c r="AD138" s="80">
        <f>'Alimentos&amp;Bebidas 2'!AC82</f>
        <v>0</v>
      </c>
      <c r="AE138" s="80">
        <f>'Alimentos&amp;Bebidas 2'!AD82</f>
        <v>0</v>
      </c>
      <c r="AF138" s="80">
        <f>'Alimentos&amp;Bebidas 2'!AE82</f>
        <v>0</v>
      </c>
      <c r="AG138" s="80">
        <f>'Alimentos&amp;Bebidas 2'!AF82</f>
        <v>0</v>
      </c>
      <c r="AH138" s="80">
        <f>'Alimentos&amp;Bebidas 2'!AG82</f>
        <v>0</v>
      </c>
      <c r="AI138" s="80">
        <f>'Alimentos&amp;Bebidas 2'!AH82</f>
        <v>0</v>
      </c>
      <c r="AJ138" s="61" t="s">
        <v>28</v>
      </c>
      <c r="AK138" s="66">
        <f t="shared" si="84"/>
        <v>0</v>
      </c>
      <c r="AL138" s="66">
        <f t="shared" si="101"/>
        <v>0</v>
      </c>
      <c r="AM138" s="66">
        <f t="shared" si="102"/>
        <v>0</v>
      </c>
      <c r="AN138" s="66">
        <f t="shared" si="86"/>
        <v>0</v>
      </c>
      <c r="AO138" s="66">
        <f t="shared" si="87"/>
        <v>0</v>
      </c>
      <c r="AP138" s="66">
        <f t="shared" si="88"/>
        <v>0</v>
      </c>
      <c r="AQ138" s="66">
        <f t="shared" si="89"/>
        <v>0</v>
      </c>
      <c r="AR138" s="74">
        <f t="shared" si="90"/>
        <v>0</v>
      </c>
      <c r="AS138" s="74">
        <f t="shared" si="91"/>
        <v>0</v>
      </c>
      <c r="AT138" s="61" t="s">
        <v>28</v>
      </c>
      <c r="AU138" s="66">
        <f t="shared" si="92"/>
        <v>0</v>
      </c>
      <c r="AV138" s="66">
        <f t="shared" si="93"/>
        <v>0</v>
      </c>
      <c r="AW138" s="66">
        <f t="shared" si="94"/>
        <v>0</v>
      </c>
      <c r="AX138" s="66">
        <f t="shared" si="95"/>
        <v>0</v>
      </c>
      <c r="AY138" s="66">
        <f t="shared" si="96"/>
        <v>0</v>
      </c>
      <c r="AZ138" s="66">
        <f t="shared" si="97"/>
        <v>0</v>
      </c>
      <c r="BA138" s="66">
        <f t="shared" si="98"/>
        <v>0</v>
      </c>
      <c r="BB138" s="74">
        <f t="shared" si="99"/>
        <v>0</v>
      </c>
    </row>
    <row r="139" spans="1:54" x14ac:dyDescent="0.25">
      <c r="A139" s="61" t="s">
        <v>29</v>
      </c>
      <c r="B139" s="136">
        <f t="shared" si="100"/>
        <v>0</v>
      </c>
      <c r="C139" s="80">
        <f>'Alimentos&amp;Bebidas 2'!B83</f>
        <v>0</v>
      </c>
      <c r="D139" s="80">
        <f>'Alimentos&amp;Bebidas 2'!C83</f>
        <v>0</v>
      </c>
      <c r="E139" s="80">
        <f>'Alimentos&amp;Bebidas 2'!D83</f>
        <v>0</v>
      </c>
      <c r="F139" s="80">
        <f>'Alimentos&amp;Bebidas 2'!E83</f>
        <v>0</v>
      </c>
      <c r="G139" s="80">
        <f>'Alimentos&amp;Bebidas 2'!F83</f>
        <v>0</v>
      </c>
      <c r="H139" s="80">
        <f>'Alimentos&amp;Bebidas 2'!G83</f>
        <v>0</v>
      </c>
      <c r="I139" s="80">
        <f>'Alimentos&amp;Bebidas 2'!H83</f>
        <v>0</v>
      </c>
      <c r="J139" s="77">
        <f t="shared" si="75"/>
        <v>0</v>
      </c>
      <c r="K139" s="61" t="s">
        <v>29</v>
      </c>
      <c r="L139" s="66">
        <f t="shared" si="76"/>
        <v>0</v>
      </c>
      <c r="M139" s="66">
        <f t="shared" si="77"/>
        <v>0</v>
      </c>
      <c r="N139" s="66">
        <f t="shared" si="78"/>
        <v>0</v>
      </c>
      <c r="O139" s="66">
        <f t="shared" si="79"/>
        <v>0</v>
      </c>
      <c r="P139" s="66">
        <f t="shared" si="80"/>
        <v>0</v>
      </c>
      <c r="Q139" s="66">
        <f t="shared" si="81"/>
        <v>0</v>
      </c>
      <c r="R139" s="66">
        <f t="shared" si="82"/>
        <v>0</v>
      </c>
      <c r="S139" s="74">
        <f t="shared" si="83"/>
        <v>0</v>
      </c>
      <c r="T139" s="61" t="s">
        <v>29</v>
      </c>
      <c r="U139" s="72">
        <f>'Alimentos&amp;Bebidas 2'!K83</f>
        <v>0</v>
      </c>
      <c r="V139" s="72">
        <f>'Alimentos&amp;Bebidas 2'!L83</f>
        <v>0</v>
      </c>
      <c r="W139" s="72">
        <f>'Alimentos&amp;Bebidas 2'!M83</f>
        <v>0</v>
      </c>
      <c r="X139" s="72">
        <f>'Alimentos&amp;Bebidas 2'!N83</f>
        <v>0</v>
      </c>
      <c r="Y139" s="72">
        <f>'Alimentos&amp;Bebidas 2'!O83</f>
        <v>0</v>
      </c>
      <c r="Z139" s="72">
        <f>'Alimentos&amp;Bebidas 2'!P83</f>
        <v>0</v>
      </c>
      <c r="AA139" s="72">
        <f>'Alimentos&amp;Bebidas 2'!Q83</f>
        <v>0</v>
      </c>
      <c r="AB139" s="61" t="s">
        <v>29</v>
      </c>
      <c r="AC139" s="80">
        <f>'Alimentos&amp;Bebidas 2'!AB83</f>
        <v>0</v>
      </c>
      <c r="AD139" s="80">
        <f>'Alimentos&amp;Bebidas 2'!AC83</f>
        <v>0</v>
      </c>
      <c r="AE139" s="80">
        <f>'Alimentos&amp;Bebidas 2'!AD83</f>
        <v>0</v>
      </c>
      <c r="AF139" s="80">
        <f>'Alimentos&amp;Bebidas 2'!AE83</f>
        <v>0</v>
      </c>
      <c r="AG139" s="80">
        <f>'Alimentos&amp;Bebidas 2'!AF83</f>
        <v>0</v>
      </c>
      <c r="AH139" s="80">
        <f>'Alimentos&amp;Bebidas 2'!AG83</f>
        <v>0</v>
      </c>
      <c r="AI139" s="80">
        <f>'Alimentos&amp;Bebidas 2'!AH83</f>
        <v>0</v>
      </c>
      <c r="AJ139" s="61" t="s">
        <v>29</v>
      </c>
      <c r="AK139" s="66">
        <f t="shared" si="84"/>
        <v>0</v>
      </c>
      <c r="AL139" s="66">
        <f t="shared" si="101"/>
        <v>0</v>
      </c>
      <c r="AM139" s="66">
        <f t="shared" si="102"/>
        <v>0</v>
      </c>
      <c r="AN139" s="66">
        <f t="shared" si="86"/>
        <v>0</v>
      </c>
      <c r="AO139" s="66">
        <f t="shared" si="87"/>
        <v>0</v>
      </c>
      <c r="AP139" s="66">
        <f t="shared" si="88"/>
        <v>0</v>
      </c>
      <c r="AQ139" s="66">
        <f t="shared" si="89"/>
        <v>0</v>
      </c>
      <c r="AR139" s="74">
        <f t="shared" si="90"/>
        <v>0</v>
      </c>
      <c r="AS139" s="74">
        <f t="shared" si="91"/>
        <v>0</v>
      </c>
      <c r="AT139" s="61" t="s">
        <v>29</v>
      </c>
      <c r="AU139" s="66">
        <f t="shared" si="92"/>
        <v>0</v>
      </c>
      <c r="AV139" s="66">
        <f t="shared" si="93"/>
        <v>0</v>
      </c>
      <c r="AW139" s="66">
        <f t="shared" si="94"/>
        <v>0</v>
      </c>
      <c r="AX139" s="66">
        <f t="shared" si="95"/>
        <v>0</v>
      </c>
      <c r="AY139" s="66">
        <f t="shared" si="96"/>
        <v>0</v>
      </c>
      <c r="AZ139" s="66">
        <f t="shared" si="97"/>
        <v>0</v>
      </c>
      <c r="BA139" s="66">
        <f t="shared" si="98"/>
        <v>0</v>
      </c>
      <c r="BB139" s="74">
        <f t="shared" si="99"/>
        <v>0</v>
      </c>
    </row>
    <row r="140" spans="1:54" x14ac:dyDescent="0.25">
      <c r="A140" s="61" t="s">
        <v>30</v>
      </c>
      <c r="B140" s="136">
        <f t="shared" si="100"/>
        <v>0</v>
      </c>
      <c r="C140" s="80">
        <f>'Alimentos&amp;Bebidas 2'!B84</f>
        <v>0</v>
      </c>
      <c r="D140" s="80">
        <f>'Alimentos&amp;Bebidas 2'!C84</f>
        <v>0</v>
      </c>
      <c r="E140" s="80">
        <f>'Alimentos&amp;Bebidas 2'!D84</f>
        <v>0</v>
      </c>
      <c r="F140" s="80">
        <f>'Alimentos&amp;Bebidas 2'!E84</f>
        <v>0</v>
      </c>
      <c r="G140" s="80">
        <f>'Alimentos&amp;Bebidas 2'!F84</f>
        <v>0</v>
      </c>
      <c r="H140" s="80">
        <f>'Alimentos&amp;Bebidas 2'!G84</f>
        <v>0</v>
      </c>
      <c r="I140" s="80">
        <f>'Alimentos&amp;Bebidas 2'!H84</f>
        <v>0</v>
      </c>
      <c r="J140" s="77">
        <f t="shared" si="75"/>
        <v>0</v>
      </c>
      <c r="K140" s="61" t="s">
        <v>30</v>
      </c>
      <c r="L140" s="66">
        <f t="shared" si="76"/>
        <v>0</v>
      </c>
      <c r="M140" s="66">
        <f t="shared" si="77"/>
        <v>0</v>
      </c>
      <c r="N140" s="66">
        <f t="shared" si="78"/>
        <v>0</v>
      </c>
      <c r="O140" s="66">
        <f t="shared" si="79"/>
        <v>0</v>
      </c>
      <c r="P140" s="66">
        <f t="shared" si="80"/>
        <v>0</v>
      </c>
      <c r="Q140" s="66">
        <f t="shared" si="81"/>
        <v>0</v>
      </c>
      <c r="R140" s="66">
        <f t="shared" si="82"/>
        <v>0</v>
      </c>
      <c r="S140" s="74">
        <f t="shared" si="83"/>
        <v>0</v>
      </c>
      <c r="T140" s="61" t="s">
        <v>30</v>
      </c>
      <c r="U140" s="72">
        <f>'Alimentos&amp;Bebidas 2'!K84</f>
        <v>0</v>
      </c>
      <c r="V140" s="72">
        <f>'Alimentos&amp;Bebidas 2'!L84</f>
        <v>0</v>
      </c>
      <c r="W140" s="72">
        <f>'Alimentos&amp;Bebidas 2'!M84</f>
        <v>0</v>
      </c>
      <c r="X140" s="72">
        <f>'Alimentos&amp;Bebidas 2'!N84</f>
        <v>0</v>
      </c>
      <c r="Y140" s="72">
        <f>'Alimentos&amp;Bebidas 2'!O84</f>
        <v>0</v>
      </c>
      <c r="Z140" s="72">
        <f>'Alimentos&amp;Bebidas 2'!P84</f>
        <v>0</v>
      </c>
      <c r="AA140" s="72">
        <f>'Alimentos&amp;Bebidas 2'!Q84</f>
        <v>0</v>
      </c>
      <c r="AB140" s="61" t="s">
        <v>30</v>
      </c>
      <c r="AC140" s="80">
        <f>'Alimentos&amp;Bebidas 2'!AB84</f>
        <v>0</v>
      </c>
      <c r="AD140" s="80">
        <f>'Alimentos&amp;Bebidas 2'!AC84</f>
        <v>0</v>
      </c>
      <c r="AE140" s="80">
        <f>'Alimentos&amp;Bebidas 2'!AD84</f>
        <v>0</v>
      </c>
      <c r="AF140" s="80">
        <f>'Alimentos&amp;Bebidas 2'!AE84</f>
        <v>0</v>
      </c>
      <c r="AG140" s="80">
        <f>'Alimentos&amp;Bebidas 2'!AF84</f>
        <v>0</v>
      </c>
      <c r="AH140" s="80">
        <f>'Alimentos&amp;Bebidas 2'!AG84</f>
        <v>0</v>
      </c>
      <c r="AI140" s="80">
        <f>'Alimentos&amp;Bebidas 2'!AH84</f>
        <v>0</v>
      </c>
      <c r="AJ140" s="61" t="s">
        <v>30</v>
      </c>
      <c r="AK140" s="66">
        <f t="shared" si="84"/>
        <v>0</v>
      </c>
      <c r="AL140" s="66">
        <f t="shared" si="101"/>
        <v>0</v>
      </c>
      <c r="AM140" s="66">
        <f t="shared" si="102"/>
        <v>0</v>
      </c>
      <c r="AN140" s="66">
        <f t="shared" si="86"/>
        <v>0</v>
      </c>
      <c r="AO140" s="66">
        <f t="shared" si="87"/>
        <v>0</v>
      </c>
      <c r="AP140" s="66">
        <f t="shared" si="88"/>
        <v>0</v>
      </c>
      <c r="AQ140" s="66">
        <f t="shared" si="89"/>
        <v>0</v>
      </c>
      <c r="AR140" s="74">
        <f t="shared" si="90"/>
        <v>0</v>
      </c>
      <c r="AS140" s="74">
        <f t="shared" si="91"/>
        <v>0</v>
      </c>
      <c r="AT140" s="61" t="s">
        <v>30</v>
      </c>
      <c r="AU140" s="66">
        <f t="shared" si="92"/>
        <v>0</v>
      </c>
      <c r="AV140" s="66">
        <f t="shared" si="93"/>
        <v>0</v>
      </c>
      <c r="AW140" s="66">
        <f t="shared" si="94"/>
        <v>0</v>
      </c>
      <c r="AX140" s="66">
        <f t="shared" si="95"/>
        <v>0</v>
      </c>
      <c r="AY140" s="66">
        <f t="shared" si="96"/>
        <v>0</v>
      </c>
      <c r="AZ140" s="66">
        <f t="shared" si="97"/>
        <v>0</v>
      </c>
      <c r="BA140" s="66">
        <f t="shared" si="98"/>
        <v>0</v>
      </c>
      <c r="BB140" s="74">
        <f t="shared" si="99"/>
        <v>0</v>
      </c>
    </row>
    <row r="141" spans="1:54" x14ac:dyDescent="0.25">
      <c r="A141" s="61" t="s">
        <v>31</v>
      </c>
      <c r="B141" s="136">
        <f t="shared" si="100"/>
        <v>0</v>
      </c>
      <c r="C141" s="80">
        <f>'Alimentos&amp;Bebidas 2'!B85</f>
        <v>0</v>
      </c>
      <c r="D141" s="80">
        <f>'Alimentos&amp;Bebidas 2'!C85</f>
        <v>0</v>
      </c>
      <c r="E141" s="80">
        <f>'Alimentos&amp;Bebidas 2'!D85</f>
        <v>0</v>
      </c>
      <c r="F141" s="80">
        <f>'Alimentos&amp;Bebidas 2'!E85</f>
        <v>0</v>
      </c>
      <c r="G141" s="80">
        <f>'Alimentos&amp;Bebidas 2'!F85</f>
        <v>0</v>
      </c>
      <c r="H141" s="80">
        <f>'Alimentos&amp;Bebidas 2'!G85</f>
        <v>0</v>
      </c>
      <c r="I141" s="80">
        <f>'Alimentos&amp;Bebidas 2'!H85</f>
        <v>0</v>
      </c>
      <c r="J141" s="77">
        <f t="shared" si="75"/>
        <v>0</v>
      </c>
      <c r="K141" s="61" t="s">
        <v>31</v>
      </c>
      <c r="L141" s="66">
        <f t="shared" si="76"/>
        <v>0</v>
      </c>
      <c r="M141" s="66">
        <f t="shared" si="77"/>
        <v>0</v>
      </c>
      <c r="N141" s="66">
        <f t="shared" si="78"/>
        <v>0</v>
      </c>
      <c r="O141" s="66">
        <f t="shared" si="79"/>
        <v>0</v>
      </c>
      <c r="P141" s="66">
        <f t="shared" si="80"/>
        <v>0</v>
      </c>
      <c r="Q141" s="66">
        <f t="shared" si="81"/>
        <v>0</v>
      </c>
      <c r="R141" s="66">
        <f t="shared" si="82"/>
        <v>0</v>
      </c>
      <c r="S141" s="74">
        <f t="shared" si="83"/>
        <v>0</v>
      </c>
      <c r="T141" s="61" t="s">
        <v>31</v>
      </c>
      <c r="U141" s="72">
        <f>'Alimentos&amp;Bebidas 2'!K85</f>
        <v>0</v>
      </c>
      <c r="V141" s="72">
        <f>'Alimentos&amp;Bebidas 2'!L85</f>
        <v>0</v>
      </c>
      <c r="W141" s="72">
        <f>'Alimentos&amp;Bebidas 2'!M85</f>
        <v>0</v>
      </c>
      <c r="X141" s="72">
        <f>'Alimentos&amp;Bebidas 2'!N85</f>
        <v>0</v>
      </c>
      <c r="Y141" s="72">
        <f>'Alimentos&amp;Bebidas 2'!O85</f>
        <v>0</v>
      </c>
      <c r="Z141" s="72">
        <f>'Alimentos&amp;Bebidas 2'!P85</f>
        <v>0</v>
      </c>
      <c r="AA141" s="72">
        <f>'Alimentos&amp;Bebidas 2'!Q85</f>
        <v>0</v>
      </c>
      <c r="AB141" s="61" t="s">
        <v>31</v>
      </c>
      <c r="AC141" s="80">
        <f>'Alimentos&amp;Bebidas 2'!AB85</f>
        <v>0</v>
      </c>
      <c r="AD141" s="80">
        <f>'Alimentos&amp;Bebidas 2'!AC85</f>
        <v>0</v>
      </c>
      <c r="AE141" s="80">
        <f>'Alimentos&amp;Bebidas 2'!AD85</f>
        <v>0</v>
      </c>
      <c r="AF141" s="80">
        <f>'Alimentos&amp;Bebidas 2'!AE85</f>
        <v>0</v>
      </c>
      <c r="AG141" s="80">
        <f>'Alimentos&amp;Bebidas 2'!AF85</f>
        <v>0</v>
      </c>
      <c r="AH141" s="80">
        <f>'Alimentos&amp;Bebidas 2'!AG85</f>
        <v>0</v>
      </c>
      <c r="AI141" s="80">
        <f>'Alimentos&amp;Bebidas 2'!AH85</f>
        <v>0</v>
      </c>
      <c r="AJ141" s="61" t="s">
        <v>31</v>
      </c>
      <c r="AK141" s="66">
        <f t="shared" si="84"/>
        <v>0</v>
      </c>
      <c r="AL141" s="66">
        <f t="shared" si="101"/>
        <v>0</v>
      </c>
      <c r="AM141" s="66">
        <f t="shared" si="102"/>
        <v>0</v>
      </c>
      <c r="AN141" s="66">
        <f t="shared" si="86"/>
        <v>0</v>
      </c>
      <c r="AO141" s="66">
        <f t="shared" si="87"/>
        <v>0</v>
      </c>
      <c r="AP141" s="66">
        <f t="shared" si="88"/>
        <v>0</v>
      </c>
      <c r="AQ141" s="66">
        <f t="shared" si="89"/>
        <v>0</v>
      </c>
      <c r="AR141" s="74">
        <f t="shared" si="90"/>
        <v>0</v>
      </c>
      <c r="AS141" s="74">
        <f t="shared" si="91"/>
        <v>0</v>
      </c>
      <c r="AT141" s="61" t="s">
        <v>31</v>
      </c>
      <c r="AU141" s="66">
        <f t="shared" si="92"/>
        <v>0</v>
      </c>
      <c r="AV141" s="66">
        <f t="shared" si="93"/>
        <v>0</v>
      </c>
      <c r="AW141" s="66">
        <f t="shared" si="94"/>
        <v>0</v>
      </c>
      <c r="AX141" s="66">
        <f t="shared" si="95"/>
        <v>0</v>
      </c>
      <c r="AY141" s="66">
        <f t="shared" si="96"/>
        <v>0</v>
      </c>
      <c r="AZ141" s="66">
        <f t="shared" si="97"/>
        <v>0</v>
      </c>
      <c r="BA141" s="66">
        <f t="shared" si="98"/>
        <v>0</v>
      </c>
      <c r="BB141" s="74">
        <f t="shared" si="99"/>
        <v>0</v>
      </c>
    </row>
    <row r="142" spans="1:54" x14ac:dyDescent="0.25">
      <c r="A142" s="61" t="s">
        <v>32</v>
      </c>
      <c r="B142" s="136">
        <f t="shared" si="100"/>
        <v>0</v>
      </c>
      <c r="C142" s="80">
        <f>'Alimentos&amp;Bebidas 2'!B86</f>
        <v>0</v>
      </c>
      <c r="D142" s="80">
        <f>'Alimentos&amp;Bebidas 2'!C86</f>
        <v>0</v>
      </c>
      <c r="E142" s="80">
        <f>'Alimentos&amp;Bebidas 2'!D86</f>
        <v>0</v>
      </c>
      <c r="F142" s="80">
        <f>'Alimentos&amp;Bebidas 2'!E86</f>
        <v>0</v>
      </c>
      <c r="G142" s="80">
        <f>'Alimentos&amp;Bebidas 2'!F86</f>
        <v>0</v>
      </c>
      <c r="H142" s="80">
        <f>'Alimentos&amp;Bebidas 2'!G86</f>
        <v>0</v>
      </c>
      <c r="I142" s="80">
        <f>'Alimentos&amp;Bebidas 2'!H86</f>
        <v>0</v>
      </c>
      <c r="J142" s="77">
        <f t="shared" si="75"/>
        <v>0</v>
      </c>
      <c r="K142" s="61" t="s">
        <v>32</v>
      </c>
      <c r="L142" s="66">
        <f t="shared" si="76"/>
        <v>0</v>
      </c>
      <c r="M142" s="66">
        <f t="shared" si="77"/>
        <v>0</v>
      </c>
      <c r="N142" s="66">
        <f t="shared" si="78"/>
        <v>0</v>
      </c>
      <c r="O142" s="66">
        <f t="shared" si="79"/>
        <v>0</v>
      </c>
      <c r="P142" s="66">
        <f t="shared" si="80"/>
        <v>0</v>
      </c>
      <c r="Q142" s="66">
        <f t="shared" si="81"/>
        <v>0</v>
      </c>
      <c r="R142" s="66">
        <f t="shared" si="82"/>
        <v>0</v>
      </c>
      <c r="S142" s="74">
        <f t="shared" si="83"/>
        <v>0</v>
      </c>
      <c r="T142" s="61" t="s">
        <v>32</v>
      </c>
      <c r="U142" s="72">
        <f>'Alimentos&amp;Bebidas 2'!K86</f>
        <v>0</v>
      </c>
      <c r="V142" s="72">
        <f>'Alimentos&amp;Bebidas 2'!L86</f>
        <v>0</v>
      </c>
      <c r="W142" s="72">
        <f>'Alimentos&amp;Bebidas 2'!M86</f>
        <v>0</v>
      </c>
      <c r="X142" s="72">
        <f>'Alimentos&amp;Bebidas 2'!N86</f>
        <v>0</v>
      </c>
      <c r="Y142" s="72">
        <f>'Alimentos&amp;Bebidas 2'!O86</f>
        <v>0</v>
      </c>
      <c r="Z142" s="72">
        <f>'Alimentos&amp;Bebidas 2'!P86</f>
        <v>0</v>
      </c>
      <c r="AA142" s="72">
        <f>'Alimentos&amp;Bebidas 2'!Q86</f>
        <v>0</v>
      </c>
      <c r="AB142" s="61" t="s">
        <v>32</v>
      </c>
      <c r="AC142" s="80">
        <f>'Alimentos&amp;Bebidas 2'!AB86</f>
        <v>0</v>
      </c>
      <c r="AD142" s="80">
        <f>'Alimentos&amp;Bebidas 2'!AC86</f>
        <v>0</v>
      </c>
      <c r="AE142" s="80">
        <f>'Alimentos&amp;Bebidas 2'!AD86</f>
        <v>0</v>
      </c>
      <c r="AF142" s="80">
        <f>'Alimentos&amp;Bebidas 2'!AE86</f>
        <v>0</v>
      </c>
      <c r="AG142" s="80">
        <f>'Alimentos&amp;Bebidas 2'!AF86</f>
        <v>0</v>
      </c>
      <c r="AH142" s="80">
        <f>'Alimentos&amp;Bebidas 2'!AG86</f>
        <v>0</v>
      </c>
      <c r="AI142" s="80">
        <f>'Alimentos&amp;Bebidas 2'!AH86</f>
        <v>0</v>
      </c>
      <c r="AJ142" s="61" t="s">
        <v>32</v>
      </c>
      <c r="AK142" s="66">
        <f t="shared" si="84"/>
        <v>0</v>
      </c>
      <c r="AL142" s="66">
        <f t="shared" si="101"/>
        <v>0</v>
      </c>
      <c r="AM142" s="66">
        <f t="shared" si="102"/>
        <v>0</v>
      </c>
      <c r="AN142" s="66">
        <f t="shared" si="86"/>
        <v>0</v>
      </c>
      <c r="AO142" s="66">
        <f t="shared" si="87"/>
        <v>0</v>
      </c>
      <c r="AP142" s="66">
        <f t="shared" si="88"/>
        <v>0</v>
      </c>
      <c r="AQ142" s="66">
        <f t="shared" si="89"/>
        <v>0</v>
      </c>
      <c r="AR142" s="74">
        <f t="shared" si="90"/>
        <v>0</v>
      </c>
      <c r="AS142" s="74">
        <f t="shared" si="91"/>
        <v>0</v>
      </c>
      <c r="AT142" s="61" t="s">
        <v>32</v>
      </c>
      <c r="AU142" s="66">
        <f t="shared" si="92"/>
        <v>0</v>
      </c>
      <c r="AV142" s="66">
        <f t="shared" si="93"/>
        <v>0</v>
      </c>
      <c r="AW142" s="66">
        <f t="shared" si="94"/>
        <v>0</v>
      </c>
      <c r="AX142" s="66">
        <f t="shared" si="95"/>
        <v>0</v>
      </c>
      <c r="AY142" s="66">
        <f t="shared" si="96"/>
        <v>0</v>
      </c>
      <c r="AZ142" s="66">
        <f t="shared" si="97"/>
        <v>0</v>
      </c>
      <c r="BA142" s="66">
        <f t="shared" si="98"/>
        <v>0</v>
      </c>
      <c r="BB142" s="74">
        <f t="shared" si="99"/>
        <v>0</v>
      </c>
    </row>
    <row r="143" spans="1:54" x14ac:dyDescent="0.25">
      <c r="A143" s="61" t="s">
        <v>33</v>
      </c>
      <c r="B143" s="136">
        <f t="shared" si="100"/>
        <v>424.03380137050954</v>
      </c>
      <c r="C143" s="80">
        <f>'Alimentos&amp;Bebidas 2'!B87</f>
        <v>0.52139488139223289</v>
      </c>
      <c r="D143" s="80">
        <f>'Alimentos&amp;Bebidas 2'!C87</f>
        <v>0</v>
      </c>
      <c r="E143" s="80">
        <f>'Alimentos&amp;Bebidas 2'!D87</f>
        <v>0</v>
      </c>
      <c r="F143" s="80">
        <f>'Alimentos&amp;Bebidas 2'!E87</f>
        <v>0.39527321767104201</v>
      </c>
      <c r="G143" s="80">
        <f>'Alimentos&amp;Bebidas 2'!F87</f>
        <v>8.3331900936725004E-2</v>
      </c>
      <c r="H143" s="80">
        <f>'Alimentos&amp;Bebidas 2'!G87</f>
        <v>0</v>
      </c>
      <c r="I143" s="80">
        <f>'Alimentos&amp;Bebidas 2'!H87</f>
        <v>0</v>
      </c>
      <c r="J143" s="77">
        <f t="shared" si="75"/>
        <v>1</v>
      </c>
      <c r="K143" s="61" t="s">
        <v>33</v>
      </c>
      <c r="L143" s="66">
        <f t="shared" si="76"/>
        <v>221.08905357187447</v>
      </c>
      <c r="M143" s="66">
        <f t="shared" si="77"/>
        <v>0</v>
      </c>
      <c r="N143" s="66">
        <f t="shared" si="78"/>
        <v>0</v>
      </c>
      <c r="O143" s="66">
        <f t="shared" si="79"/>
        <v>167.60920506900482</v>
      </c>
      <c r="P143" s="66">
        <f t="shared" si="80"/>
        <v>35.335542729630227</v>
      </c>
      <c r="Q143" s="66">
        <f t="shared" si="81"/>
        <v>0</v>
      </c>
      <c r="R143" s="66">
        <f t="shared" si="82"/>
        <v>0</v>
      </c>
      <c r="S143" s="74">
        <f t="shared" si="83"/>
        <v>424.03380137050954</v>
      </c>
      <c r="T143" s="61" t="s">
        <v>33</v>
      </c>
      <c r="U143" s="72">
        <f>'Alimentos&amp;Bebidas 2'!K87</f>
        <v>0.82440448536907374</v>
      </c>
      <c r="V143" s="72">
        <f>'Alimentos&amp;Bebidas 2'!L87</f>
        <v>0</v>
      </c>
      <c r="W143" s="72">
        <f>'Alimentos&amp;Bebidas 2'!M87</f>
        <v>0</v>
      </c>
      <c r="X143" s="72">
        <f>'Alimentos&amp;Bebidas 2'!N87</f>
        <v>0.72990691689366471</v>
      </c>
      <c r="Y143" s="72">
        <f>'Alimentos&amp;Bebidas 2'!O87</f>
        <v>0.64992730493490869</v>
      </c>
      <c r="Z143" s="72">
        <f>'Alimentos&amp;Bebidas 2'!P87</f>
        <v>0</v>
      </c>
      <c r="AA143" s="72">
        <f>'Alimentos&amp;Bebidas 2'!Q87</f>
        <v>0</v>
      </c>
      <c r="AB143" s="61" t="s">
        <v>33</v>
      </c>
      <c r="AC143" s="80">
        <f>'Alimentos&amp;Bebidas 2'!AB87</f>
        <v>0.96699999999999997</v>
      </c>
      <c r="AD143" s="80">
        <f>'Alimentos&amp;Bebidas 2'!AC87</f>
        <v>0</v>
      </c>
      <c r="AE143" s="80">
        <f>'Alimentos&amp;Bebidas 2'!AD87</f>
        <v>0</v>
      </c>
      <c r="AF143" s="80">
        <f>'Alimentos&amp;Bebidas 2'!AE87</f>
        <v>0.92</v>
      </c>
      <c r="AG143" s="80">
        <f>'Alimentos&amp;Bebidas 2'!AF87</f>
        <v>0.85</v>
      </c>
      <c r="AH143" s="80">
        <f>'Alimentos&amp;Bebidas 2'!AG87</f>
        <v>0</v>
      </c>
      <c r="AI143" s="80">
        <f>'Alimentos&amp;Bebidas 2'!AH87</f>
        <v>0</v>
      </c>
      <c r="AJ143" s="61" t="s">
        <v>33</v>
      </c>
      <c r="AK143" s="66">
        <f t="shared" si="84"/>
        <v>182.26680743065674</v>
      </c>
      <c r="AL143" s="66">
        <f t="shared" si="101"/>
        <v>0</v>
      </c>
      <c r="AM143" s="66">
        <f t="shared" si="102"/>
        <v>0</v>
      </c>
      <c r="AN143" s="66">
        <f t="shared" si="86"/>
        <v>122.33911811491531</v>
      </c>
      <c r="AO143" s="66">
        <f t="shared" si="87"/>
        <v>22.96553405468088</v>
      </c>
      <c r="AP143" s="66">
        <f t="shared" si="88"/>
        <v>0</v>
      </c>
      <c r="AQ143" s="66">
        <f t="shared" si="89"/>
        <v>0</v>
      </c>
      <c r="AR143" s="74">
        <f t="shared" si="90"/>
        <v>327.57145960025292</v>
      </c>
      <c r="AS143" s="74">
        <f t="shared" si="91"/>
        <v>96.462341770256614</v>
      </c>
      <c r="AT143" s="61" t="s">
        <v>33</v>
      </c>
      <c r="AU143" s="66">
        <f>IFERROR(L143*(1-U143/(AC143)),0)</f>
        <v>32.602179289912982</v>
      </c>
      <c r="AV143" s="66">
        <f t="shared" si="93"/>
        <v>0</v>
      </c>
      <c r="AW143" s="66">
        <f t="shared" si="94"/>
        <v>0</v>
      </c>
      <c r="AX143" s="66">
        <f t="shared" si="95"/>
        <v>34.631902770183835</v>
      </c>
      <c r="AY143" s="66">
        <f t="shared" si="96"/>
        <v>8.3172673711821314</v>
      </c>
      <c r="AZ143" s="66">
        <f t="shared" si="97"/>
        <v>0</v>
      </c>
      <c r="BA143" s="66">
        <f t="shared" si="98"/>
        <v>0</v>
      </c>
      <c r="BB143" s="74">
        <f t="shared" si="99"/>
        <v>75.55134943127895</v>
      </c>
    </row>
    <row r="144" spans="1:54" x14ac:dyDescent="0.25">
      <c r="A144" s="61" t="s">
        <v>34</v>
      </c>
      <c r="B144" s="136">
        <f t="shared" si="100"/>
        <v>0</v>
      </c>
      <c r="C144" s="80">
        <f>'Alimentos&amp;Bebidas 2'!B88</f>
        <v>0</v>
      </c>
      <c r="D144" s="80">
        <f>'Alimentos&amp;Bebidas 2'!C88</f>
        <v>0</v>
      </c>
      <c r="E144" s="80">
        <f>'Alimentos&amp;Bebidas 2'!D88</f>
        <v>0</v>
      </c>
      <c r="F144" s="80">
        <f>'Alimentos&amp;Bebidas 2'!E88</f>
        <v>0</v>
      </c>
      <c r="G144" s="80">
        <f>'Alimentos&amp;Bebidas 2'!F88</f>
        <v>0</v>
      </c>
      <c r="H144" s="80">
        <f>'Alimentos&amp;Bebidas 2'!G88</f>
        <v>0</v>
      </c>
      <c r="I144" s="80">
        <f>'Alimentos&amp;Bebidas 2'!H88</f>
        <v>0</v>
      </c>
      <c r="J144" s="77">
        <f t="shared" si="75"/>
        <v>0</v>
      </c>
      <c r="K144" s="61" t="s">
        <v>34</v>
      </c>
      <c r="L144" s="66">
        <f t="shared" si="76"/>
        <v>0</v>
      </c>
      <c r="M144" s="66">
        <f t="shared" si="77"/>
        <v>0</v>
      </c>
      <c r="N144" s="66">
        <f t="shared" si="78"/>
        <v>0</v>
      </c>
      <c r="O144" s="66">
        <f t="shared" si="79"/>
        <v>0</v>
      </c>
      <c r="P144" s="66">
        <f t="shared" si="80"/>
        <v>0</v>
      </c>
      <c r="Q144" s="66">
        <f t="shared" si="81"/>
        <v>0</v>
      </c>
      <c r="R144" s="66">
        <f t="shared" si="82"/>
        <v>0</v>
      </c>
      <c r="S144" s="74">
        <f>SUM(L144:R144)</f>
        <v>0</v>
      </c>
      <c r="T144" s="61" t="s">
        <v>34</v>
      </c>
      <c r="U144" s="72">
        <f>'Alimentos&amp;Bebidas 2'!K88</f>
        <v>0</v>
      </c>
      <c r="V144" s="72">
        <f>'Alimentos&amp;Bebidas 2'!L88</f>
        <v>0</v>
      </c>
      <c r="W144" s="72">
        <f>'Alimentos&amp;Bebidas 2'!M88</f>
        <v>0</v>
      </c>
      <c r="X144" s="72">
        <f>'Alimentos&amp;Bebidas 2'!N88</f>
        <v>0</v>
      </c>
      <c r="Y144" s="72">
        <f>'Alimentos&amp;Bebidas 2'!O88</f>
        <v>0</v>
      </c>
      <c r="Z144" s="72">
        <f>'Alimentos&amp;Bebidas 2'!P88</f>
        <v>0</v>
      </c>
      <c r="AA144" s="72">
        <f>'Alimentos&amp;Bebidas 2'!Q88</f>
        <v>0</v>
      </c>
      <c r="AB144" s="61" t="s">
        <v>34</v>
      </c>
      <c r="AC144" s="80">
        <f>'Alimentos&amp;Bebidas 2'!AB88</f>
        <v>0</v>
      </c>
      <c r="AD144" s="80">
        <f>'Alimentos&amp;Bebidas 2'!AC88</f>
        <v>0</v>
      </c>
      <c r="AE144" s="80">
        <f>'Alimentos&amp;Bebidas 2'!AD88</f>
        <v>0</v>
      </c>
      <c r="AF144" s="80">
        <f>'Alimentos&amp;Bebidas 2'!AE88</f>
        <v>0</v>
      </c>
      <c r="AG144" s="80">
        <f>'Alimentos&amp;Bebidas 2'!AF88</f>
        <v>0</v>
      </c>
      <c r="AH144" s="80">
        <f>'Alimentos&amp;Bebidas 2'!AG88</f>
        <v>0</v>
      </c>
      <c r="AI144" s="80">
        <f>'Alimentos&amp;Bebidas 2'!AH88</f>
        <v>0</v>
      </c>
      <c r="AJ144" s="61" t="s">
        <v>34</v>
      </c>
      <c r="AK144" s="66">
        <f t="shared" si="84"/>
        <v>0</v>
      </c>
      <c r="AL144" s="66">
        <f t="shared" si="101"/>
        <v>0</v>
      </c>
      <c r="AM144" s="66">
        <f t="shared" si="102"/>
        <v>0</v>
      </c>
      <c r="AN144" s="66">
        <f t="shared" si="86"/>
        <v>0</v>
      </c>
      <c r="AO144" s="66">
        <f t="shared" si="87"/>
        <v>0</v>
      </c>
      <c r="AP144" s="66">
        <f t="shared" si="88"/>
        <v>0</v>
      </c>
      <c r="AQ144" s="66">
        <f t="shared" si="89"/>
        <v>0</v>
      </c>
      <c r="AR144" s="74">
        <f t="shared" si="90"/>
        <v>0</v>
      </c>
      <c r="AS144" s="74">
        <f t="shared" si="91"/>
        <v>0</v>
      </c>
      <c r="AT144" s="61" t="s">
        <v>34</v>
      </c>
      <c r="AU144" s="66">
        <f t="shared" ref="AU144:AU147" si="103">IFERROR(L144*(1-U144/(AC144)),0)</f>
        <v>0</v>
      </c>
      <c r="AV144" s="66">
        <f t="shared" si="93"/>
        <v>0</v>
      </c>
      <c r="AW144" s="66">
        <f t="shared" si="94"/>
        <v>0</v>
      </c>
      <c r="AX144" s="66">
        <f t="shared" si="95"/>
        <v>0</v>
      </c>
      <c r="AY144" s="66">
        <f t="shared" si="96"/>
        <v>0</v>
      </c>
      <c r="AZ144" s="66">
        <f t="shared" si="97"/>
        <v>0</v>
      </c>
      <c r="BA144" s="66">
        <f t="shared" si="98"/>
        <v>0</v>
      </c>
      <c r="BB144" s="74">
        <f t="shared" si="99"/>
        <v>0</v>
      </c>
    </row>
    <row r="145" spans="1:54" x14ac:dyDescent="0.25">
      <c r="A145" s="61" t="s">
        <v>35</v>
      </c>
      <c r="B145" s="136">
        <f t="shared" si="100"/>
        <v>0</v>
      </c>
      <c r="C145" s="80">
        <f>'Alimentos&amp;Bebidas 2'!B89</f>
        <v>0</v>
      </c>
      <c r="D145" s="80">
        <f>'Alimentos&amp;Bebidas 2'!C89</f>
        <v>0</v>
      </c>
      <c r="E145" s="80">
        <f>'Alimentos&amp;Bebidas 2'!D89</f>
        <v>0</v>
      </c>
      <c r="F145" s="80">
        <f>'Alimentos&amp;Bebidas 2'!E89</f>
        <v>0</v>
      </c>
      <c r="G145" s="80">
        <f>'Alimentos&amp;Bebidas 2'!F89</f>
        <v>0</v>
      </c>
      <c r="H145" s="80">
        <f>'Alimentos&amp;Bebidas 2'!G89</f>
        <v>0</v>
      </c>
      <c r="I145" s="80">
        <f>'Alimentos&amp;Bebidas 2'!H89</f>
        <v>0</v>
      </c>
      <c r="J145" s="77">
        <f t="shared" si="75"/>
        <v>0</v>
      </c>
      <c r="K145" s="61" t="s">
        <v>35</v>
      </c>
      <c r="L145" s="66">
        <f t="shared" si="76"/>
        <v>0</v>
      </c>
      <c r="M145" s="66">
        <f t="shared" si="77"/>
        <v>0</v>
      </c>
      <c r="N145" s="66">
        <f t="shared" si="78"/>
        <v>0</v>
      </c>
      <c r="O145" s="66">
        <f t="shared" si="79"/>
        <v>0</v>
      </c>
      <c r="P145" s="66">
        <f t="shared" si="80"/>
        <v>0</v>
      </c>
      <c r="Q145" s="66">
        <f t="shared" si="81"/>
        <v>0</v>
      </c>
      <c r="R145" s="66">
        <f t="shared" si="82"/>
        <v>0</v>
      </c>
      <c r="S145" s="74">
        <f>SUM(L145:R145)</f>
        <v>0</v>
      </c>
      <c r="T145" s="61" t="s">
        <v>35</v>
      </c>
      <c r="U145" s="72">
        <f>'Alimentos&amp;Bebidas 2'!K89</f>
        <v>0</v>
      </c>
      <c r="V145" s="72">
        <f>'Alimentos&amp;Bebidas 2'!L89</f>
        <v>0</v>
      </c>
      <c r="W145" s="72">
        <f>'Alimentos&amp;Bebidas 2'!M89</f>
        <v>0</v>
      </c>
      <c r="X145" s="72">
        <f>'Alimentos&amp;Bebidas 2'!N89</f>
        <v>0</v>
      </c>
      <c r="Y145" s="72">
        <f>'Alimentos&amp;Bebidas 2'!O89</f>
        <v>0</v>
      </c>
      <c r="Z145" s="72">
        <f>'Alimentos&amp;Bebidas 2'!P89</f>
        <v>0</v>
      </c>
      <c r="AA145" s="72">
        <f>'Alimentos&amp;Bebidas 2'!Q89</f>
        <v>0</v>
      </c>
      <c r="AB145" s="61" t="s">
        <v>35</v>
      </c>
      <c r="AC145" s="80">
        <f>'Alimentos&amp;Bebidas 2'!AB89</f>
        <v>0</v>
      </c>
      <c r="AD145" s="80">
        <f>'Alimentos&amp;Bebidas 2'!AC89</f>
        <v>0</v>
      </c>
      <c r="AE145" s="80">
        <f>'Alimentos&amp;Bebidas 2'!AD89</f>
        <v>0</v>
      </c>
      <c r="AF145" s="80">
        <f>'Alimentos&amp;Bebidas 2'!AE89</f>
        <v>0</v>
      </c>
      <c r="AG145" s="80">
        <f>'Alimentos&amp;Bebidas 2'!AF89</f>
        <v>0</v>
      </c>
      <c r="AH145" s="80">
        <f>'Alimentos&amp;Bebidas 2'!AG89</f>
        <v>0</v>
      </c>
      <c r="AI145" s="80">
        <f>'Alimentos&amp;Bebidas 2'!AH89</f>
        <v>0</v>
      </c>
      <c r="AJ145" s="61" t="s">
        <v>35</v>
      </c>
      <c r="AK145" s="66">
        <f t="shared" si="84"/>
        <v>0</v>
      </c>
      <c r="AL145" s="66">
        <f t="shared" si="101"/>
        <v>0</v>
      </c>
      <c r="AM145" s="66">
        <f t="shared" si="102"/>
        <v>0</v>
      </c>
      <c r="AN145" s="66">
        <f t="shared" si="86"/>
        <v>0</v>
      </c>
      <c r="AO145" s="66">
        <f t="shared" si="87"/>
        <v>0</v>
      </c>
      <c r="AP145" s="66">
        <f t="shared" si="88"/>
        <v>0</v>
      </c>
      <c r="AQ145" s="66">
        <f t="shared" si="89"/>
        <v>0</v>
      </c>
      <c r="AR145" s="74">
        <f t="shared" si="90"/>
        <v>0</v>
      </c>
      <c r="AS145" s="74">
        <f t="shared" si="91"/>
        <v>0</v>
      </c>
      <c r="AT145" s="61" t="s">
        <v>35</v>
      </c>
      <c r="AU145" s="66">
        <f t="shared" si="103"/>
        <v>0</v>
      </c>
      <c r="AV145" s="66">
        <f t="shared" si="93"/>
        <v>0</v>
      </c>
      <c r="AW145" s="66">
        <f t="shared" si="94"/>
        <v>0</v>
      </c>
      <c r="AX145" s="66">
        <f t="shared" si="95"/>
        <v>0</v>
      </c>
      <c r="AY145" s="66">
        <f t="shared" si="96"/>
        <v>0</v>
      </c>
      <c r="AZ145" s="66">
        <f t="shared" si="97"/>
        <v>0</v>
      </c>
      <c r="BA145" s="66">
        <f t="shared" si="98"/>
        <v>0</v>
      </c>
      <c r="BB145" s="74">
        <f t="shared" si="99"/>
        <v>0</v>
      </c>
    </row>
    <row r="146" spans="1:54" x14ac:dyDescent="0.25">
      <c r="A146" s="61" t="s">
        <v>36</v>
      </c>
      <c r="B146" s="136">
        <f t="shared" si="100"/>
        <v>0</v>
      </c>
      <c r="C146" s="80">
        <f>'Alimentos&amp;Bebidas 2'!B90</f>
        <v>0</v>
      </c>
      <c r="D146" s="80">
        <f>'Alimentos&amp;Bebidas 2'!C90</f>
        <v>0</v>
      </c>
      <c r="E146" s="80">
        <f>'Alimentos&amp;Bebidas 2'!D90</f>
        <v>0</v>
      </c>
      <c r="F146" s="80">
        <f>'Alimentos&amp;Bebidas 2'!E90</f>
        <v>0</v>
      </c>
      <c r="G146" s="80">
        <f>'Alimentos&amp;Bebidas 2'!F90</f>
        <v>0</v>
      </c>
      <c r="H146" s="80">
        <f>'Alimentos&amp;Bebidas 2'!G90</f>
        <v>0</v>
      </c>
      <c r="I146" s="80">
        <f>'Alimentos&amp;Bebidas 2'!H90</f>
        <v>0</v>
      </c>
      <c r="J146" s="77">
        <f t="shared" si="75"/>
        <v>0</v>
      </c>
      <c r="K146" s="61" t="s">
        <v>36</v>
      </c>
      <c r="L146" s="66">
        <f t="shared" si="76"/>
        <v>0</v>
      </c>
      <c r="M146" s="66">
        <f t="shared" si="77"/>
        <v>0</v>
      </c>
      <c r="N146" s="66">
        <f t="shared" si="78"/>
        <v>0</v>
      </c>
      <c r="O146" s="66">
        <f t="shared" si="79"/>
        <v>0</v>
      </c>
      <c r="P146" s="66">
        <f t="shared" si="80"/>
        <v>0</v>
      </c>
      <c r="Q146" s="66">
        <f t="shared" si="81"/>
        <v>0</v>
      </c>
      <c r="R146" s="66">
        <f t="shared" si="82"/>
        <v>0</v>
      </c>
      <c r="S146" s="74">
        <f>SUM(L146:R146)</f>
        <v>0</v>
      </c>
      <c r="T146" s="61" t="s">
        <v>36</v>
      </c>
      <c r="U146" s="72">
        <f>'Alimentos&amp;Bebidas 2'!K90</f>
        <v>0</v>
      </c>
      <c r="V146" s="72">
        <f>'Alimentos&amp;Bebidas 2'!L90</f>
        <v>0</v>
      </c>
      <c r="W146" s="72">
        <f>'Alimentos&amp;Bebidas 2'!M90</f>
        <v>0</v>
      </c>
      <c r="X146" s="72">
        <f>'Alimentos&amp;Bebidas 2'!N90</f>
        <v>0</v>
      </c>
      <c r="Y146" s="72">
        <f>'Alimentos&amp;Bebidas 2'!O90</f>
        <v>0</v>
      </c>
      <c r="Z146" s="72">
        <f>'Alimentos&amp;Bebidas 2'!P90</f>
        <v>0</v>
      </c>
      <c r="AA146" s="72">
        <f>'Alimentos&amp;Bebidas 2'!Q90</f>
        <v>0</v>
      </c>
      <c r="AB146" s="61" t="s">
        <v>36</v>
      </c>
      <c r="AC146" s="80">
        <f>'Alimentos&amp;Bebidas 2'!AB90</f>
        <v>0</v>
      </c>
      <c r="AD146" s="80">
        <f>'Alimentos&amp;Bebidas 2'!AC90</f>
        <v>0</v>
      </c>
      <c r="AE146" s="80">
        <f>'Alimentos&amp;Bebidas 2'!AD90</f>
        <v>0</v>
      </c>
      <c r="AF146" s="80">
        <f>'Alimentos&amp;Bebidas 2'!AE90</f>
        <v>0</v>
      </c>
      <c r="AG146" s="80">
        <f>'Alimentos&amp;Bebidas 2'!AF90</f>
        <v>0</v>
      </c>
      <c r="AH146" s="80">
        <f>'Alimentos&amp;Bebidas 2'!AG90</f>
        <v>0</v>
      </c>
      <c r="AI146" s="80">
        <f>'Alimentos&amp;Bebidas 2'!AH90</f>
        <v>0</v>
      </c>
      <c r="AJ146" s="61" t="s">
        <v>36</v>
      </c>
      <c r="AK146" s="66">
        <f t="shared" si="84"/>
        <v>0</v>
      </c>
      <c r="AL146" s="66">
        <f>V146*M146</f>
        <v>0</v>
      </c>
      <c r="AM146" s="66">
        <f t="shared" si="102"/>
        <v>0</v>
      </c>
      <c r="AN146" s="66">
        <f t="shared" si="86"/>
        <v>0</v>
      </c>
      <c r="AO146" s="66">
        <f t="shared" si="87"/>
        <v>0</v>
      </c>
      <c r="AP146" s="66">
        <f t="shared" si="88"/>
        <v>0</v>
      </c>
      <c r="AQ146" s="66">
        <f t="shared" si="89"/>
        <v>0</v>
      </c>
      <c r="AR146" s="74">
        <f t="shared" si="90"/>
        <v>0</v>
      </c>
      <c r="AS146" s="74">
        <f t="shared" si="91"/>
        <v>0</v>
      </c>
      <c r="AT146" s="61" t="s">
        <v>36</v>
      </c>
      <c r="AU146" s="66">
        <f t="shared" si="103"/>
        <v>0</v>
      </c>
      <c r="AV146" s="66">
        <f t="shared" si="93"/>
        <v>0</v>
      </c>
      <c r="AW146" s="66">
        <f t="shared" si="94"/>
        <v>0</v>
      </c>
      <c r="AX146" s="66">
        <f t="shared" si="95"/>
        <v>0</v>
      </c>
      <c r="AY146" s="66">
        <f t="shared" si="96"/>
        <v>0</v>
      </c>
      <c r="AZ146" s="66">
        <f t="shared" si="97"/>
        <v>0</v>
      </c>
      <c r="BA146" s="66">
        <f t="shared" si="98"/>
        <v>0</v>
      </c>
      <c r="BB146" s="74">
        <f t="shared" si="99"/>
        <v>0</v>
      </c>
    </row>
    <row r="147" spans="1:54" x14ac:dyDescent="0.25">
      <c r="A147" s="61" t="s">
        <v>37</v>
      </c>
      <c r="B147" s="136">
        <f t="shared" si="100"/>
        <v>0</v>
      </c>
      <c r="C147" s="80">
        <f>'Alimentos&amp;Bebidas 2'!B91</f>
        <v>0</v>
      </c>
      <c r="D147" s="80">
        <f>'Alimentos&amp;Bebidas 2'!C91</f>
        <v>0</v>
      </c>
      <c r="E147" s="80">
        <f>'Alimentos&amp;Bebidas 2'!D91</f>
        <v>0</v>
      </c>
      <c r="F147" s="80">
        <f>'Alimentos&amp;Bebidas 2'!E91</f>
        <v>0</v>
      </c>
      <c r="G147" s="80">
        <f>'Alimentos&amp;Bebidas 2'!F91</f>
        <v>0</v>
      </c>
      <c r="H147" s="80">
        <f>'Alimentos&amp;Bebidas 2'!G91</f>
        <v>0</v>
      </c>
      <c r="I147" s="80">
        <f>'Alimentos&amp;Bebidas 2'!H91</f>
        <v>0</v>
      </c>
      <c r="J147" s="77">
        <f t="shared" si="75"/>
        <v>0</v>
      </c>
      <c r="K147" s="61" t="s">
        <v>37</v>
      </c>
      <c r="L147" s="66">
        <f t="shared" si="76"/>
        <v>0</v>
      </c>
      <c r="M147" s="66">
        <f t="shared" si="77"/>
        <v>0</v>
      </c>
      <c r="N147" s="66">
        <f t="shared" si="78"/>
        <v>0</v>
      </c>
      <c r="O147" s="66">
        <f t="shared" si="79"/>
        <v>0</v>
      </c>
      <c r="P147" s="66">
        <f t="shared" si="80"/>
        <v>0</v>
      </c>
      <c r="Q147" s="66">
        <f t="shared" si="81"/>
        <v>0</v>
      </c>
      <c r="R147" s="66">
        <f t="shared" si="82"/>
        <v>0</v>
      </c>
      <c r="S147" s="74">
        <f>SUM(L147:R147)</f>
        <v>0</v>
      </c>
      <c r="T147" s="61" t="s">
        <v>37</v>
      </c>
      <c r="U147" s="72">
        <f>'Alimentos&amp;Bebidas 2'!K91</f>
        <v>0</v>
      </c>
      <c r="V147" s="72">
        <f>'Alimentos&amp;Bebidas 2'!L91</f>
        <v>0</v>
      </c>
      <c r="W147" s="72">
        <f>'Alimentos&amp;Bebidas 2'!M91</f>
        <v>0</v>
      </c>
      <c r="X147" s="72">
        <f>'Alimentos&amp;Bebidas 2'!N91</f>
        <v>0</v>
      </c>
      <c r="Y147" s="72">
        <f>'Alimentos&amp;Bebidas 2'!O91</f>
        <v>0</v>
      </c>
      <c r="Z147" s="72">
        <f>'Alimentos&amp;Bebidas 2'!P91</f>
        <v>0</v>
      </c>
      <c r="AA147" s="72">
        <f>'Alimentos&amp;Bebidas 2'!Q91</f>
        <v>0</v>
      </c>
      <c r="AB147" s="61" t="s">
        <v>37</v>
      </c>
      <c r="AC147" s="80">
        <f>'Alimentos&amp;Bebidas 2'!AB91</f>
        <v>0</v>
      </c>
      <c r="AD147" s="80">
        <f>'Alimentos&amp;Bebidas 2'!AC91</f>
        <v>0</v>
      </c>
      <c r="AE147" s="80">
        <f>'Alimentos&amp;Bebidas 2'!AD91</f>
        <v>0</v>
      </c>
      <c r="AF147" s="80">
        <f>'Alimentos&amp;Bebidas 2'!AE91</f>
        <v>0</v>
      </c>
      <c r="AG147" s="80">
        <f>'Alimentos&amp;Bebidas 2'!AF91</f>
        <v>0</v>
      </c>
      <c r="AH147" s="80">
        <f>'Alimentos&amp;Bebidas 2'!AG91</f>
        <v>0</v>
      </c>
      <c r="AI147" s="80">
        <f>'Alimentos&amp;Bebidas 2'!AH91</f>
        <v>0</v>
      </c>
      <c r="AJ147" s="61" t="s">
        <v>37</v>
      </c>
      <c r="AK147" s="66">
        <f t="shared" si="84"/>
        <v>0</v>
      </c>
      <c r="AL147" s="66">
        <f t="shared" ref="AL147" si="104">V147*M147</f>
        <v>0</v>
      </c>
      <c r="AM147" s="66">
        <f t="shared" si="102"/>
        <v>0</v>
      </c>
      <c r="AN147" s="66">
        <f t="shared" si="86"/>
        <v>0</v>
      </c>
      <c r="AO147" s="66">
        <f t="shared" si="87"/>
        <v>0</v>
      </c>
      <c r="AP147" s="66">
        <f t="shared" si="88"/>
        <v>0</v>
      </c>
      <c r="AQ147" s="66">
        <f t="shared" si="89"/>
        <v>0</v>
      </c>
      <c r="AR147" s="74">
        <f t="shared" si="90"/>
        <v>0</v>
      </c>
      <c r="AS147" s="74">
        <f t="shared" si="91"/>
        <v>0</v>
      </c>
      <c r="AT147" s="61" t="s">
        <v>37</v>
      </c>
      <c r="AU147" s="66">
        <f t="shared" si="103"/>
        <v>0</v>
      </c>
      <c r="AV147" s="66">
        <f t="shared" si="93"/>
        <v>0</v>
      </c>
      <c r="AW147" s="66">
        <f t="shared" si="94"/>
        <v>0</v>
      </c>
      <c r="AX147" s="66">
        <f t="shared" si="95"/>
        <v>0</v>
      </c>
      <c r="AY147" s="66">
        <f t="shared" si="96"/>
        <v>0</v>
      </c>
      <c r="AZ147" s="66">
        <f t="shared" si="97"/>
        <v>0</v>
      </c>
      <c r="BA147" s="66">
        <f t="shared" si="98"/>
        <v>0</v>
      </c>
      <c r="BB147" s="74">
        <f t="shared" si="99"/>
        <v>0</v>
      </c>
    </row>
    <row r="148" spans="1:54" x14ac:dyDescent="0.25">
      <c r="A148" s="59"/>
      <c r="B148" s="69">
        <f>SUM(B130:B147)</f>
        <v>899.62692136383885</v>
      </c>
      <c r="C148" s="70"/>
      <c r="D148" s="70"/>
      <c r="E148" s="70"/>
      <c r="F148" s="70"/>
      <c r="G148" s="70"/>
      <c r="H148" s="70"/>
      <c r="I148" s="70"/>
      <c r="J148" s="70"/>
      <c r="K148" s="73" t="s">
        <v>38</v>
      </c>
      <c r="L148" s="74">
        <f t="shared" ref="L148" si="105">SUM(L130:L147)</f>
        <v>221.08905357187447</v>
      </c>
      <c r="M148" s="74">
        <f>SUM(M130:M147)</f>
        <v>475.59311999332931</v>
      </c>
      <c r="N148" s="74">
        <f t="shared" ref="N148:S148" si="106">SUM(N130:N147)</f>
        <v>0</v>
      </c>
      <c r="O148" s="74">
        <f t="shared" si="106"/>
        <v>167.60920506900482</v>
      </c>
      <c r="P148" s="74">
        <f t="shared" si="106"/>
        <v>35.335542729630227</v>
      </c>
      <c r="Q148" s="74">
        <f t="shared" si="106"/>
        <v>0</v>
      </c>
      <c r="R148" s="74">
        <f t="shared" si="106"/>
        <v>0</v>
      </c>
      <c r="S148" s="74">
        <f t="shared" si="106"/>
        <v>899.62692136383885</v>
      </c>
      <c r="T148" s="71"/>
      <c r="U148" s="70"/>
      <c r="V148" s="70"/>
      <c r="W148" s="70"/>
      <c r="X148" s="70"/>
      <c r="Y148" s="70"/>
      <c r="Z148" s="70"/>
      <c r="AA148" s="70"/>
      <c r="AB148" s="70"/>
      <c r="AC148" s="70"/>
      <c r="AD148" s="70"/>
      <c r="AE148" s="70"/>
      <c r="AF148" s="70"/>
      <c r="AG148" s="70"/>
      <c r="AH148" s="70"/>
      <c r="AI148" s="70"/>
      <c r="AJ148" s="73" t="s">
        <v>38</v>
      </c>
      <c r="AK148" s="74">
        <f t="shared" ref="AK148:AS148" si="107">SUM(AK130:AK147)</f>
        <v>182.26680743065674</v>
      </c>
      <c r="AL148" s="74">
        <f t="shared" si="107"/>
        <v>380.24104088713239</v>
      </c>
      <c r="AM148" s="74">
        <f t="shared" si="107"/>
        <v>0</v>
      </c>
      <c r="AN148" s="74">
        <f t="shared" si="107"/>
        <v>122.33911811491531</v>
      </c>
      <c r="AO148" s="74">
        <f t="shared" si="107"/>
        <v>22.96553405468088</v>
      </c>
      <c r="AP148" s="74">
        <f t="shared" si="107"/>
        <v>0</v>
      </c>
      <c r="AQ148" s="74">
        <f t="shared" si="107"/>
        <v>0</v>
      </c>
      <c r="AR148" s="74">
        <f t="shared" si="107"/>
        <v>707.81250048738525</v>
      </c>
      <c r="AS148" s="74">
        <f t="shared" si="107"/>
        <v>191.81442087645354</v>
      </c>
      <c r="AT148" s="73" t="s">
        <v>38</v>
      </c>
      <c r="AU148" s="74">
        <f t="shared" ref="AU148:BB148" si="108">SUM(AU130:AU147)</f>
        <v>32.602179289912982</v>
      </c>
      <c r="AV148" s="74">
        <f t="shared" si="108"/>
        <v>51.814117665705737</v>
      </c>
      <c r="AW148" s="74">
        <f t="shared" si="108"/>
        <v>0</v>
      </c>
      <c r="AX148" s="74">
        <f t="shared" si="108"/>
        <v>34.631902770183835</v>
      </c>
      <c r="AY148" s="74">
        <f t="shared" si="108"/>
        <v>8.3172673711821314</v>
      </c>
      <c r="AZ148" s="74">
        <f t="shared" si="108"/>
        <v>0</v>
      </c>
      <c r="BA148" s="74">
        <f t="shared" si="108"/>
        <v>0</v>
      </c>
      <c r="BB148" s="74">
        <f t="shared" si="108"/>
        <v>127.36546709698469</v>
      </c>
    </row>
    <row r="150" spans="1:54" x14ac:dyDescent="0.25">
      <c r="A150" s="125" t="str">
        <f>I2</f>
        <v>LEITE</v>
      </c>
    </row>
    <row r="151" spans="1:54" x14ac:dyDescent="0.25">
      <c r="A151" s="145" t="s">
        <v>0</v>
      </c>
      <c r="B151" s="145"/>
      <c r="C151" s="145"/>
      <c r="D151" s="145"/>
      <c r="E151" s="145"/>
      <c r="F151" s="145"/>
      <c r="G151" s="145"/>
      <c r="H151" s="145"/>
      <c r="I151" s="145"/>
      <c r="J151" s="78" t="s">
        <v>1</v>
      </c>
      <c r="K151" s="79">
        <v>2016</v>
      </c>
      <c r="L151" s="57"/>
      <c r="M151" s="57"/>
      <c r="N151" s="57"/>
      <c r="O151" s="57"/>
      <c r="P151" s="57"/>
      <c r="Q151" s="57"/>
      <c r="R151" s="57"/>
      <c r="S151" s="58"/>
      <c r="T151" s="59"/>
      <c r="U151" s="57"/>
      <c r="V151" s="57"/>
      <c r="W151" s="57"/>
      <c r="X151" s="57"/>
      <c r="Y151" s="57"/>
      <c r="Z151" s="57"/>
      <c r="AA151" s="57"/>
      <c r="AB151" s="57"/>
      <c r="AC151" s="57"/>
      <c r="AD151" s="57"/>
      <c r="AE151" s="57"/>
      <c r="AF151" s="57"/>
      <c r="AG151" s="57"/>
      <c r="AH151" s="57"/>
      <c r="AI151" s="57"/>
      <c r="AJ151" s="59"/>
      <c r="AK151" s="57"/>
      <c r="AL151" s="57"/>
      <c r="AM151" s="57"/>
      <c r="AN151" s="57"/>
      <c r="AO151" s="57"/>
      <c r="AP151" s="57"/>
      <c r="AQ151" s="57"/>
      <c r="AR151" s="57"/>
      <c r="AS151" s="57"/>
      <c r="AT151" s="59"/>
      <c r="AU151" s="59"/>
      <c r="AV151" s="59"/>
      <c r="AW151" s="59"/>
      <c r="AX151" s="59"/>
      <c r="AY151" s="59"/>
      <c r="AZ151" s="59"/>
      <c r="BA151" s="59"/>
      <c r="BB151" s="59"/>
    </row>
    <row r="152" spans="1:54" x14ac:dyDescent="0.25">
      <c r="A152" s="139" t="s">
        <v>147</v>
      </c>
      <c r="B152" s="140"/>
      <c r="C152" s="140"/>
      <c r="D152" s="140"/>
      <c r="E152" s="140"/>
      <c r="F152" s="140"/>
      <c r="G152" s="140"/>
      <c r="H152" s="140"/>
      <c r="I152" s="140"/>
      <c r="J152" s="141"/>
      <c r="K152" s="227" t="str">
        <f>A152</f>
        <v>LEITE</v>
      </c>
      <c r="L152" s="233"/>
      <c r="M152" s="233"/>
      <c r="N152" s="233"/>
      <c r="O152" s="233"/>
      <c r="P152" s="233"/>
      <c r="Q152" s="233"/>
      <c r="R152" s="233"/>
      <c r="S152" s="234"/>
      <c r="T152" s="229" t="str">
        <f>K152</f>
        <v>LEITE</v>
      </c>
      <c r="U152" s="230"/>
      <c r="V152" s="230"/>
      <c r="W152" s="230"/>
      <c r="X152" s="230"/>
      <c r="Y152" s="230"/>
      <c r="Z152" s="230"/>
      <c r="AA152" s="230"/>
      <c r="AB152" s="229" t="str">
        <f>T152</f>
        <v>LEITE</v>
      </c>
      <c r="AC152" s="230"/>
      <c r="AD152" s="230"/>
      <c r="AE152" s="230"/>
      <c r="AF152" s="230"/>
      <c r="AG152" s="230"/>
      <c r="AH152" s="230"/>
      <c r="AI152" s="235"/>
      <c r="AJ152" s="229" t="str">
        <f>AB152</f>
        <v>LEITE</v>
      </c>
      <c r="AK152" s="230"/>
      <c r="AL152" s="230"/>
      <c r="AM152" s="230"/>
      <c r="AN152" s="230"/>
      <c r="AO152" s="230"/>
      <c r="AP152" s="230"/>
      <c r="AQ152" s="230"/>
      <c r="AR152" s="230"/>
      <c r="AS152" s="230"/>
      <c r="AT152" s="229" t="str">
        <f>AJ152</f>
        <v>LEITE</v>
      </c>
      <c r="AU152" s="230"/>
      <c r="AV152" s="230"/>
      <c r="AW152" s="230"/>
      <c r="AX152" s="230"/>
      <c r="AY152" s="230"/>
      <c r="AZ152" s="230"/>
      <c r="BA152" s="230"/>
      <c r="BB152" s="230"/>
    </row>
    <row r="153" spans="1:54" x14ac:dyDescent="0.25">
      <c r="A153" s="134" t="s">
        <v>2</v>
      </c>
      <c r="B153" s="60" t="s">
        <v>3</v>
      </c>
      <c r="C153" s="142" t="s">
        <v>4</v>
      </c>
      <c r="D153" s="143"/>
      <c r="E153" s="143"/>
      <c r="F153" s="143"/>
      <c r="G153" s="143"/>
      <c r="H153" s="143"/>
      <c r="I153" s="143"/>
      <c r="J153" s="144"/>
      <c r="K153" s="134" t="s">
        <v>2</v>
      </c>
      <c r="L153" s="241" t="s">
        <v>5</v>
      </c>
      <c r="M153" s="242"/>
      <c r="N153" s="242"/>
      <c r="O153" s="242"/>
      <c r="P153" s="242"/>
      <c r="Q153" s="242"/>
      <c r="R153" s="242"/>
      <c r="S153" s="242"/>
      <c r="T153" s="134" t="s">
        <v>2</v>
      </c>
      <c r="U153" s="241" t="s">
        <v>6</v>
      </c>
      <c r="V153" s="241"/>
      <c r="W153" s="241"/>
      <c r="X153" s="241"/>
      <c r="Y153" s="241"/>
      <c r="Z153" s="241"/>
      <c r="AA153" s="241"/>
      <c r="AB153" s="134" t="s">
        <v>2</v>
      </c>
      <c r="AC153" s="241" t="s">
        <v>7</v>
      </c>
      <c r="AD153" s="242"/>
      <c r="AE153" s="242"/>
      <c r="AF153" s="242"/>
      <c r="AG153" s="242"/>
      <c r="AH153" s="242"/>
      <c r="AI153" s="243"/>
      <c r="AJ153" s="134" t="s">
        <v>2</v>
      </c>
      <c r="AK153" s="241" t="s">
        <v>8</v>
      </c>
      <c r="AL153" s="242"/>
      <c r="AM153" s="242"/>
      <c r="AN153" s="242"/>
      <c r="AO153" s="242"/>
      <c r="AP153" s="242"/>
      <c r="AQ153" s="242"/>
      <c r="AR153" s="242"/>
      <c r="AS153" s="75" t="s">
        <v>9</v>
      </c>
      <c r="AT153" s="134" t="s">
        <v>2</v>
      </c>
      <c r="AU153" s="241" t="s">
        <v>10</v>
      </c>
      <c r="AV153" s="241"/>
      <c r="AW153" s="241"/>
      <c r="AX153" s="241"/>
      <c r="AY153" s="241"/>
      <c r="AZ153" s="241"/>
      <c r="BA153" s="241"/>
      <c r="BB153" s="241"/>
    </row>
    <row r="154" spans="1:54" x14ac:dyDescent="0.25">
      <c r="A154" s="61"/>
      <c r="B154" s="62" t="s">
        <v>11</v>
      </c>
      <c r="C154" s="63" t="s">
        <v>12</v>
      </c>
      <c r="D154" s="63" t="s">
        <v>13</v>
      </c>
      <c r="E154" s="63" t="s">
        <v>14</v>
      </c>
      <c r="F154" s="63" t="s">
        <v>15</v>
      </c>
      <c r="G154" s="64" t="s">
        <v>16</v>
      </c>
      <c r="H154" s="63" t="s">
        <v>17</v>
      </c>
      <c r="I154" s="63" t="s">
        <v>18</v>
      </c>
      <c r="J154" s="65" t="s">
        <v>19</v>
      </c>
      <c r="K154" s="61"/>
      <c r="L154" s="63" t="s">
        <v>12</v>
      </c>
      <c r="M154" s="63" t="s">
        <v>13</v>
      </c>
      <c r="N154" s="63" t="s">
        <v>14</v>
      </c>
      <c r="O154" s="63" t="s">
        <v>15</v>
      </c>
      <c r="P154" s="64" t="s">
        <v>16</v>
      </c>
      <c r="Q154" s="63" t="s">
        <v>17</v>
      </c>
      <c r="R154" s="63" t="s">
        <v>18</v>
      </c>
      <c r="S154" s="62" t="s">
        <v>19</v>
      </c>
      <c r="T154" s="61"/>
      <c r="U154" s="63" t="s">
        <v>12</v>
      </c>
      <c r="V154" s="63" t="s">
        <v>13</v>
      </c>
      <c r="W154" s="63" t="s">
        <v>14</v>
      </c>
      <c r="X154" s="63" t="s">
        <v>15</v>
      </c>
      <c r="Y154" s="64" t="s">
        <v>16</v>
      </c>
      <c r="Z154" s="63" t="s">
        <v>17</v>
      </c>
      <c r="AA154" s="63" t="s">
        <v>18</v>
      </c>
      <c r="AB154" s="61"/>
      <c r="AC154" s="63" t="s">
        <v>12</v>
      </c>
      <c r="AD154" s="63" t="s">
        <v>13</v>
      </c>
      <c r="AE154" s="63" t="s">
        <v>14</v>
      </c>
      <c r="AF154" s="63" t="s">
        <v>15</v>
      </c>
      <c r="AG154" s="64" t="s">
        <v>16</v>
      </c>
      <c r="AH154" s="63" t="s">
        <v>17</v>
      </c>
      <c r="AI154" s="65" t="s">
        <v>18</v>
      </c>
      <c r="AJ154" s="61"/>
      <c r="AK154" s="63" t="s">
        <v>12</v>
      </c>
      <c r="AL154" s="63" t="s">
        <v>13</v>
      </c>
      <c r="AM154" s="63" t="s">
        <v>14</v>
      </c>
      <c r="AN154" s="63" t="s">
        <v>15</v>
      </c>
      <c r="AO154" s="64" t="s">
        <v>16</v>
      </c>
      <c r="AP154" s="63" t="s">
        <v>17</v>
      </c>
      <c r="AQ154" s="63" t="s">
        <v>18</v>
      </c>
      <c r="AR154" s="76" t="s">
        <v>19</v>
      </c>
      <c r="AS154" s="76" t="s">
        <v>11</v>
      </c>
      <c r="AT154" s="61"/>
      <c r="AU154" s="63" t="s">
        <v>12</v>
      </c>
      <c r="AV154" s="63" t="s">
        <v>13</v>
      </c>
      <c r="AW154" s="63" t="s">
        <v>14</v>
      </c>
      <c r="AX154" s="63" t="s">
        <v>15</v>
      </c>
      <c r="AY154" s="64" t="s">
        <v>16</v>
      </c>
      <c r="AZ154" s="63" t="s">
        <v>17</v>
      </c>
      <c r="BA154" s="63" t="s">
        <v>18</v>
      </c>
      <c r="BB154" s="76" t="s">
        <v>19</v>
      </c>
    </row>
    <row r="155" spans="1:54" x14ac:dyDescent="0.25">
      <c r="A155" s="61" t="s">
        <v>20</v>
      </c>
      <c r="B155" s="136">
        <f>I3</f>
        <v>0</v>
      </c>
      <c r="C155" s="80">
        <f>'Alimentos&amp;Bebidas 2'!B97</f>
        <v>0</v>
      </c>
      <c r="D155" s="80">
        <f>'Alimentos&amp;Bebidas 2'!C97</f>
        <v>0</v>
      </c>
      <c r="E155" s="80">
        <f>'Alimentos&amp;Bebidas 2'!D97</f>
        <v>0</v>
      </c>
      <c r="F155" s="80">
        <f>'Alimentos&amp;Bebidas 2'!E97</f>
        <v>0</v>
      </c>
      <c r="G155" s="80">
        <f>'Alimentos&amp;Bebidas 2'!F97</f>
        <v>0</v>
      </c>
      <c r="H155" s="80">
        <f>'Alimentos&amp;Bebidas 2'!G97</f>
        <v>0</v>
      </c>
      <c r="I155" s="80">
        <f>'Alimentos&amp;Bebidas 2'!H97</f>
        <v>0</v>
      </c>
      <c r="J155" s="77">
        <f t="shared" ref="J155:J172" si="109">SUM(C155:I155)</f>
        <v>0</v>
      </c>
      <c r="K155" s="61" t="s">
        <v>20</v>
      </c>
      <c r="L155" s="66">
        <f t="shared" ref="L155:L172" si="110">C155*$B155</f>
        <v>0</v>
      </c>
      <c r="M155" s="66">
        <f t="shared" ref="M155:M172" si="111">D155*$B155</f>
        <v>0</v>
      </c>
      <c r="N155" s="66">
        <f t="shared" ref="N155:N172" si="112">E155*$B155</f>
        <v>0</v>
      </c>
      <c r="O155" s="66">
        <f t="shared" ref="O155:O172" si="113">F155*$B155</f>
        <v>0</v>
      </c>
      <c r="P155" s="66">
        <f t="shared" ref="P155:P172" si="114">G155*$B155</f>
        <v>0</v>
      </c>
      <c r="Q155" s="66">
        <f t="shared" ref="Q155:Q172" si="115">H155*$B155</f>
        <v>0</v>
      </c>
      <c r="R155" s="66">
        <f t="shared" ref="R155:R172" si="116">I155*$B155</f>
        <v>0</v>
      </c>
      <c r="S155" s="74">
        <f t="shared" ref="S155:S168" si="117">SUM(L155:R155)</f>
        <v>0</v>
      </c>
      <c r="T155" s="61" t="s">
        <v>20</v>
      </c>
      <c r="U155" s="72">
        <f>'Alimentos&amp;Bebidas 2'!K97</f>
        <v>0</v>
      </c>
      <c r="V155" s="72">
        <f>'Alimentos&amp;Bebidas 2'!L97</f>
        <v>0</v>
      </c>
      <c r="W155" s="72">
        <f>'Alimentos&amp;Bebidas 2'!M97</f>
        <v>0</v>
      </c>
      <c r="X155" s="72">
        <f>'Alimentos&amp;Bebidas 2'!N97</f>
        <v>0</v>
      </c>
      <c r="Y155" s="72">
        <f>'Alimentos&amp;Bebidas 2'!O97</f>
        <v>0</v>
      </c>
      <c r="Z155" s="72">
        <f>'Alimentos&amp;Bebidas 2'!P97</f>
        <v>0</v>
      </c>
      <c r="AA155" s="72">
        <f>'Alimentos&amp;Bebidas 2'!Q97</f>
        <v>0</v>
      </c>
      <c r="AB155" s="61" t="s">
        <v>20</v>
      </c>
      <c r="AC155" s="80">
        <f>'Alimentos&amp;Bebidas 2'!AB97</f>
        <v>0</v>
      </c>
      <c r="AD155" s="80">
        <f>'Alimentos&amp;Bebidas 2'!AC97</f>
        <v>0</v>
      </c>
      <c r="AE155" s="80">
        <f>'Alimentos&amp;Bebidas 2'!AD97</f>
        <v>0</v>
      </c>
      <c r="AF155" s="80">
        <f>'Alimentos&amp;Bebidas 2'!AE97</f>
        <v>0</v>
      </c>
      <c r="AG155" s="80">
        <f>'Alimentos&amp;Bebidas 2'!AF97</f>
        <v>0</v>
      </c>
      <c r="AH155" s="80">
        <f>'Alimentos&amp;Bebidas 2'!AG97</f>
        <v>0</v>
      </c>
      <c r="AI155" s="80">
        <f>'Alimentos&amp;Bebidas 2'!AH97</f>
        <v>0</v>
      </c>
      <c r="AJ155" s="61" t="s">
        <v>20</v>
      </c>
      <c r="AK155" s="66">
        <f t="shared" ref="AK155:AK172" si="118">U155*L155</f>
        <v>0</v>
      </c>
      <c r="AL155" s="66">
        <f>V155*M155</f>
        <v>0</v>
      </c>
      <c r="AM155" s="66">
        <f t="shared" ref="AM155" si="119">W155*N155</f>
        <v>0</v>
      </c>
      <c r="AN155" s="66">
        <f t="shared" ref="AN155:AN172" si="120">X155*O155</f>
        <v>0</v>
      </c>
      <c r="AO155" s="66">
        <f t="shared" ref="AO155:AO172" si="121">Y155*P155</f>
        <v>0</v>
      </c>
      <c r="AP155" s="66">
        <f t="shared" ref="AP155:AP172" si="122">Z155*Q155</f>
        <v>0</v>
      </c>
      <c r="AQ155" s="66">
        <f t="shared" ref="AQ155:AQ172" si="123">AA155*R155</f>
        <v>0</v>
      </c>
      <c r="AR155" s="74">
        <f t="shared" ref="AR155:AR172" si="124">SUM(AK155:AQ155)</f>
        <v>0</v>
      </c>
      <c r="AS155" s="74">
        <f t="shared" ref="AS155:AS172" si="125">S155-AR155</f>
        <v>0</v>
      </c>
      <c r="AT155" s="61" t="s">
        <v>20</v>
      </c>
      <c r="AU155" s="66">
        <f t="shared" ref="AU155:AU167" si="126">IFERROR(L155*(1-U155/(AC155)),0)</f>
        <v>0</v>
      </c>
      <c r="AV155" s="66">
        <f t="shared" ref="AV155:AV172" si="127">IFERROR(M155*(1-V155/(AD155)),0)</f>
        <v>0</v>
      </c>
      <c r="AW155" s="66">
        <f t="shared" ref="AW155:AW172" si="128">IFERROR(N155*(1-W155/(AE155)),0)</f>
        <v>0</v>
      </c>
      <c r="AX155" s="66">
        <f t="shared" ref="AX155:AX172" si="129">IFERROR(O155*(1-X155/(AF155)),0)</f>
        <v>0</v>
      </c>
      <c r="AY155" s="66">
        <f t="shared" ref="AY155:AY172" si="130">IFERROR(P155*(1-Y155/(AG155)),0)</f>
        <v>0</v>
      </c>
      <c r="AZ155" s="66">
        <f t="shared" ref="AZ155:AZ172" si="131">IFERROR(Q155*(1-Z155/(AH155)),0)</f>
        <v>0</v>
      </c>
      <c r="BA155" s="66">
        <f t="shared" ref="BA155:BA172" si="132">IFERROR(R155*(1-AA155/(AI155)),0)</f>
        <v>0</v>
      </c>
      <c r="BB155" s="74">
        <f t="shared" ref="BB155:BB172" si="133">SUM(AU155:BA155)</f>
        <v>0</v>
      </c>
    </row>
    <row r="156" spans="1:54" x14ac:dyDescent="0.25">
      <c r="A156" s="61" t="s">
        <v>21</v>
      </c>
      <c r="B156" s="136">
        <f t="shared" ref="B156:B173" si="134">I4</f>
        <v>0</v>
      </c>
      <c r="C156" s="80">
        <f>'Alimentos&amp;Bebidas 2'!B98</f>
        <v>0</v>
      </c>
      <c r="D156" s="80">
        <f>'Alimentos&amp;Bebidas 2'!C98</f>
        <v>0</v>
      </c>
      <c r="E156" s="80">
        <f>'Alimentos&amp;Bebidas 2'!D98</f>
        <v>0</v>
      </c>
      <c r="F156" s="80">
        <f>'Alimentos&amp;Bebidas 2'!E98</f>
        <v>0</v>
      </c>
      <c r="G156" s="80">
        <f>'Alimentos&amp;Bebidas 2'!F98</f>
        <v>0</v>
      </c>
      <c r="H156" s="80">
        <f>'Alimentos&amp;Bebidas 2'!G98</f>
        <v>0</v>
      </c>
      <c r="I156" s="80">
        <f>'Alimentos&amp;Bebidas 2'!H98</f>
        <v>0</v>
      </c>
      <c r="J156" s="77">
        <f t="shared" si="109"/>
        <v>0</v>
      </c>
      <c r="K156" s="61" t="s">
        <v>21</v>
      </c>
      <c r="L156" s="66">
        <f t="shared" si="110"/>
        <v>0</v>
      </c>
      <c r="M156" s="66">
        <f t="shared" si="111"/>
        <v>0</v>
      </c>
      <c r="N156" s="66">
        <f t="shared" si="112"/>
        <v>0</v>
      </c>
      <c r="O156" s="66">
        <f t="shared" si="113"/>
        <v>0</v>
      </c>
      <c r="P156" s="66">
        <f t="shared" si="114"/>
        <v>0</v>
      </c>
      <c r="Q156" s="66">
        <f t="shared" si="115"/>
        <v>0</v>
      </c>
      <c r="R156" s="66">
        <f t="shared" si="116"/>
        <v>0</v>
      </c>
      <c r="S156" s="74">
        <f t="shared" si="117"/>
        <v>0</v>
      </c>
      <c r="T156" s="61" t="s">
        <v>21</v>
      </c>
      <c r="U156" s="72">
        <f>'Alimentos&amp;Bebidas 2'!K98</f>
        <v>0</v>
      </c>
      <c r="V156" s="72">
        <f>'Alimentos&amp;Bebidas 2'!L98</f>
        <v>0</v>
      </c>
      <c r="W156" s="72">
        <f>'Alimentos&amp;Bebidas 2'!M98</f>
        <v>0</v>
      </c>
      <c r="X156" s="72">
        <f>'Alimentos&amp;Bebidas 2'!N98</f>
        <v>0</v>
      </c>
      <c r="Y156" s="72">
        <f>'Alimentos&amp;Bebidas 2'!O98</f>
        <v>0</v>
      </c>
      <c r="Z156" s="72">
        <f>'Alimentos&amp;Bebidas 2'!P98</f>
        <v>0</v>
      </c>
      <c r="AA156" s="72">
        <f>'Alimentos&amp;Bebidas 2'!Q98</f>
        <v>0</v>
      </c>
      <c r="AB156" s="61" t="s">
        <v>21</v>
      </c>
      <c r="AC156" s="80">
        <f>'Alimentos&amp;Bebidas 2'!AB98</f>
        <v>0</v>
      </c>
      <c r="AD156" s="80">
        <f>'Alimentos&amp;Bebidas 2'!AC98</f>
        <v>0</v>
      </c>
      <c r="AE156" s="80">
        <f>'Alimentos&amp;Bebidas 2'!AD98</f>
        <v>0</v>
      </c>
      <c r="AF156" s="80">
        <f>'Alimentos&amp;Bebidas 2'!AE98</f>
        <v>0</v>
      </c>
      <c r="AG156" s="80">
        <f>'Alimentos&amp;Bebidas 2'!AF98</f>
        <v>0</v>
      </c>
      <c r="AH156" s="80">
        <f>'Alimentos&amp;Bebidas 2'!AG98</f>
        <v>0</v>
      </c>
      <c r="AI156" s="80">
        <f>'Alimentos&amp;Bebidas 2'!AH98</f>
        <v>0</v>
      </c>
      <c r="AJ156" s="61" t="s">
        <v>21</v>
      </c>
      <c r="AK156" s="66">
        <f t="shared" si="118"/>
        <v>0</v>
      </c>
      <c r="AL156" s="66">
        <f t="shared" ref="AL156:AL170" si="135">V156*M156</f>
        <v>0</v>
      </c>
      <c r="AM156" s="66">
        <f>W156*N156</f>
        <v>0</v>
      </c>
      <c r="AN156" s="66">
        <f t="shared" si="120"/>
        <v>0</v>
      </c>
      <c r="AO156" s="66">
        <f t="shared" si="121"/>
        <v>0</v>
      </c>
      <c r="AP156" s="66">
        <f t="shared" si="122"/>
        <v>0</v>
      </c>
      <c r="AQ156" s="66">
        <f t="shared" si="123"/>
        <v>0</v>
      </c>
      <c r="AR156" s="74">
        <f t="shared" si="124"/>
        <v>0</v>
      </c>
      <c r="AS156" s="74">
        <f t="shared" si="125"/>
        <v>0</v>
      </c>
      <c r="AT156" s="61" t="s">
        <v>21</v>
      </c>
      <c r="AU156" s="66">
        <f t="shared" si="126"/>
        <v>0</v>
      </c>
      <c r="AV156" s="66">
        <f t="shared" si="127"/>
        <v>0</v>
      </c>
      <c r="AW156" s="66">
        <f t="shared" si="128"/>
        <v>0</v>
      </c>
      <c r="AX156" s="66">
        <f t="shared" si="129"/>
        <v>0</v>
      </c>
      <c r="AY156" s="66">
        <f t="shared" si="130"/>
        <v>0</v>
      </c>
      <c r="AZ156" s="66">
        <f t="shared" si="131"/>
        <v>0</v>
      </c>
      <c r="BA156" s="66">
        <f t="shared" si="132"/>
        <v>0</v>
      </c>
      <c r="BB156" s="74">
        <f t="shared" si="133"/>
        <v>0</v>
      </c>
    </row>
    <row r="157" spans="1:54" x14ac:dyDescent="0.25">
      <c r="A157" s="61" t="s">
        <v>22</v>
      </c>
      <c r="B157" s="136">
        <f t="shared" si="134"/>
        <v>0</v>
      </c>
      <c r="C157" s="80">
        <f>'Alimentos&amp;Bebidas 2'!B99</f>
        <v>0</v>
      </c>
      <c r="D157" s="80">
        <f>'Alimentos&amp;Bebidas 2'!C99</f>
        <v>0</v>
      </c>
      <c r="E157" s="80">
        <f>'Alimentos&amp;Bebidas 2'!D99</f>
        <v>0</v>
      </c>
      <c r="F157" s="80">
        <f>'Alimentos&amp;Bebidas 2'!E99</f>
        <v>0</v>
      </c>
      <c r="G157" s="80">
        <f>'Alimentos&amp;Bebidas 2'!F99</f>
        <v>0</v>
      </c>
      <c r="H157" s="80">
        <f>'Alimentos&amp;Bebidas 2'!G99</f>
        <v>0</v>
      </c>
      <c r="I157" s="80">
        <f>'Alimentos&amp;Bebidas 2'!H99</f>
        <v>0</v>
      </c>
      <c r="J157" s="77">
        <f t="shared" si="109"/>
        <v>0</v>
      </c>
      <c r="K157" s="61" t="s">
        <v>22</v>
      </c>
      <c r="L157" s="66">
        <f t="shared" si="110"/>
        <v>0</v>
      </c>
      <c r="M157" s="66">
        <f t="shared" si="111"/>
        <v>0</v>
      </c>
      <c r="N157" s="66">
        <f t="shared" si="112"/>
        <v>0</v>
      </c>
      <c r="O157" s="66">
        <f t="shared" si="113"/>
        <v>0</v>
      </c>
      <c r="P157" s="66">
        <f t="shared" si="114"/>
        <v>0</v>
      </c>
      <c r="Q157" s="66">
        <f t="shared" si="115"/>
        <v>0</v>
      </c>
      <c r="R157" s="66">
        <f t="shared" si="116"/>
        <v>0</v>
      </c>
      <c r="S157" s="74">
        <f t="shared" si="117"/>
        <v>0</v>
      </c>
      <c r="T157" s="61" t="s">
        <v>22</v>
      </c>
      <c r="U157" s="72">
        <f>'Alimentos&amp;Bebidas 2'!K99</f>
        <v>0</v>
      </c>
      <c r="V157" s="72">
        <f>'Alimentos&amp;Bebidas 2'!L99</f>
        <v>0</v>
      </c>
      <c r="W157" s="72">
        <f>'Alimentos&amp;Bebidas 2'!M99</f>
        <v>0</v>
      </c>
      <c r="X157" s="72">
        <f>'Alimentos&amp;Bebidas 2'!N99</f>
        <v>0</v>
      </c>
      <c r="Y157" s="72">
        <f>'Alimentos&amp;Bebidas 2'!O99</f>
        <v>0</v>
      </c>
      <c r="Z157" s="72">
        <f>'Alimentos&amp;Bebidas 2'!P99</f>
        <v>0</v>
      </c>
      <c r="AA157" s="72">
        <f>'Alimentos&amp;Bebidas 2'!Q99</f>
        <v>0</v>
      </c>
      <c r="AB157" s="61" t="s">
        <v>22</v>
      </c>
      <c r="AC157" s="80">
        <f>'Alimentos&amp;Bebidas 2'!AB99</f>
        <v>0</v>
      </c>
      <c r="AD157" s="80">
        <f>'Alimentos&amp;Bebidas 2'!AC99</f>
        <v>0</v>
      </c>
      <c r="AE157" s="80">
        <f>'Alimentos&amp;Bebidas 2'!AD99</f>
        <v>0</v>
      </c>
      <c r="AF157" s="80">
        <f>'Alimentos&amp;Bebidas 2'!AE99</f>
        <v>0</v>
      </c>
      <c r="AG157" s="80">
        <f>'Alimentos&amp;Bebidas 2'!AF99</f>
        <v>0</v>
      </c>
      <c r="AH157" s="80">
        <f>'Alimentos&amp;Bebidas 2'!AG99</f>
        <v>0</v>
      </c>
      <c r="AI157" s="80">
        <f>'Alimentos&amp;Bebidas 2'!AH99</f>
        <v>0</v>
      </c>
      <c r="AJ157" s="61" t="s">
        <v>22</v>
      </c>
      <c r="AK157" s="66">
        <f t="shared" si="118"/>
        <v>0</v>
      </c>
      <c r="AL157" s="66">
        <f t="shared" si="135"/>
        <v>0</v>
      </c>
      <c r="AM157" s="66">
        <f t="shared" ref="AM157:AM172" si="136">W157*N157</f>
        <v>0</v>
      </c>
      <c r="AN157" s="66">
        <f t="shared" si="120"/>
        <v>0</v>
      </c>
      <c r="AO157" s="66">
        <f t="shared" si="121"/>
        <v>0</v>
      </c>
      <c r="AP157" s="66">
        <f t="shared" si="122"/>
        <v>0</v>
      </c>
      <c r="AQ157" s="66">
        <f t="shared" si="123"/>
        <v>0</v>
      </c>
      <c r="AR157" s="74">
        <f t="shared" si="124"/>
        <v>0</v>
      </c>
      <c r="AS157" s="74">
        <f t="shared" si="125"/>
        <v>0</v>
      </c>
      <c r="AT157" s="61" t="s">
        <v>22</v>
      </c>
      <c r="AU157" s="66">
        <f t="shared" si="126"/>
        <v>0</v>
      </c>
      <c r="AV157" s="66">
        <f t="shared" si="127"/>
        <v>0</v>
      </c>
      <c r="AW157" s="66">
        <f t="shared" si="128"/>
        <v>0</v>
      </c>
      <c r="AX157" s="66">
        <f t="shared" si="129"/>
        <v>0</v>
      </c>
      <c r="AY157" s="66">
        <f t="shared" si="130"/>
        <v>0</v>
      </c>
      <c r="AZ157" s="66">
        <f t="shared" si="131"/>
        <v>0</v>
      </c>
      <c r="BA157" s="66">
        <f t="shared" si="132"/>
        <v>0</v>
      </c>
      <c r="BB157" s="74">
        <f t="shared" si="133"/>
        <v>0</v>
      </c>
    </row>
    <row r="158" spans="1:54" x14ac:dyDescent="0.25">
      <c r="A158" s="61" t="s">
        <v>23</v>
      </c>
      <c r="B158" s="136">
        <f t="shared" si="134"/>
        <v>182.02187373658538</v>
      </c>
      <c r="C158" s="80">
        <f>'Alimentos&amp;Bebidas 2'!B100</f>
        <v>0</v>
      </c>
      <c r="D158" s="80">
        <f>'Alimentos&amp;Bebidas 2'!C100</f>
        <v>1</v>
      </c>
      <c r="E158" s="80">
        <f>'Alimentos&amp;Bebidas 2'!D100</f>
        <v>0</v>
      </c>
      <c r="F158" s="80">
        <f>'Alimentos&amp;Bebidas 2'!E100</f>
        <v>0</v>
      </c>
      <c r="G158" s="80">
        <f>'Alimentos&amp;Bebidas 2'!F100</f>
        <v>0</v>
      </c>
      <c r="H158" s="80">
        <f>'Alimentos&amp;Bebidas 2'!G100</f>
        <v>0</v>
      </c>
      <c r="I158" s="80">
        <f>'Alimentos&amp;Bebidas 2'!H100</f>
        <v>0</v>
      </c>
      <c r="J158" s="77">
        <f t="shared" si="109"/>
        <v>1</v>
      </c>
      <c r="K158" s="61" t="s">
        <v>23</v>
      </c>
      <c r="L158" s="66">
        <f t="shared" si="110"/>
        <v>0</v>
      </c>
      <c r="M158" s="66">
        <f t="shared" si="111"/>
        <v>182.02187373658538</v>
      </c>
      <c r="N158" s="66">
        <f t="shared" si="112"/>
        <v>0</v>
      </c>
      <c r="O158" s="66">
        <f t="shared" si="113"/>
        <v>0</v>
      </c>
      <c r="P158" s="66">
        <f t="shared" si="114"/>
        <v>0</v>
      </c>
      <c r="Q158" s="66">
        <f t="shared" si="115"/>
        <v>0</v>
      </c>
      <c r="R158" s="66">
        <f t="shared" si="116"/>
        <v>0</v>
      </c>
      <c r="S158" s="74">
        <f t="shared" si="117"/>
        <v>182.02187373658538</v>
      </c>
      <c r="T158" s="61" t="s">
        <v>23</v>
      </c>
      <c r="U158" s="72">
        <f>'Alimentos&amp;Bebidas 2'!K100</f>
        <v>0</v>
      </c>
      <c r="V158" s="72">
        <f>'Alimentos&amp;Bebidas 2'!L100</f>
        <v>0.85</v>
      </c>
      <c r="W158" s="72">
        <f>'Alimentos&amp;Bebidas 2'!M100</f>
        <v>0</v>
      </c>
      <c r="X158" s="72">
        <f>'Alimentos&amp;Bebidas 2'!N100</f>
        <v>0</v>
      </c>
      <c r="Y158" s="72">
        <f>'Alimentos&amp;Bebidas 2'!O100</f>
        <v>0</v>
      </c>
      <c r="Z158" s="72">
        <f>'Alimentos&amp;Bebidas 2'!P100</f>
        <v>0</v>
      </c>
      <c r="AA158" s="72">
        <f>'Alimentos&amp;Bebidas 2'!Q100</f>
        <v>0</v>
      </c>
      <c r="AB158" s="61" t="s">
        <v>23</v>
      </c>
      <c r="AC158" s="80">
        <f>'Alimentos&amp;Bebidas 2'!AB100</f>
        <v>0</v>
      </c>
      <c r="AD158" s="80">
        <f>'Alimentos&amp;Bebidas 2'!AC100</f>
        <v>0.85</v>
      </c>
      <c r="AE158" s="80">
        <f>'Alimentos&amp;Bebidas 2'!AD100</f>
        <v>0</v>
      </c>
      <c r="AF158" s="80">
        <f>'Alimentos&amp;Bebidas 2'!AE100</f>
        <v>0</v>
      </c>
      <c r="AG158" s="80">
        <f>'Alimentos&amp;Bebidas 2'!AF100</f>
        <v>0</v>
      </c>
      <c r="AH158" s="80">
        <f>'Alimentos&amp;Bebidas 2'!AG100</f>
        <v>0</v>
      </c>
      <c r="AI158" s="80">
        <f>'Alimentos&amp;Bebidas 2'!AH100</f>
        <v>0</v>
      </c>
      <c r="AJ158" s="61" t="s">
        <v>23</v>
      </c>
      <c r="AK158" s="66">
        <f t="shared" si="118"/>
        <v>0</v>
      </c>
      <c r="AL158" s="66">
        <f t="shared" si="135"/>
        <v>154.71859267609756</v>
      </c>
      <c r="AM158" s="66">
        <f t="shared" si="136"/>
        <v>0</v>
      </c>
      <c r="AN158" s="66">
        <f t="shared" si="120"/>
        <v>0</v>
      </c>
      <c r="AO158" s="66">
        <f t="shared" si="121"/>
        <v>0</v>
      </c>
      <c r="AP158" s="66">
        <f t="shared" si="122"/>
        <v>0</v>
      </c>
      <c r="AQ158" s="66">
        <f t="shared" si="123"/>
        <v>0</v>
      </c>
      <c r="AR158" s="74">
        <f t="shared" si="124"/>
        <v>154.71859267609756</v>
      </c>
      <c r="AS158" s="74">
        <f t="shared" si="125"/>
        <v>27.303281060487819</v>
      </c>
      <c r="AT158" s="61" t="s">
        <v>23</v>
      </c>
      <c r="AU158" s="66">
        <f t="shared" si="126"/>
        <v>0</v>
      </c>
      <c r="AV158" s="66">
        <f t="shared" si="127"/>
        <v>0</v>
      </c>
      <c r="AW158" s="66">
        <f t="shared" si="128"/>
        <v>0</v>
      </c>
      <c r="AX158" s="66">
        <f t="shared" si="129"/>
        <v>0</v>
      </c>
      <c r="AY158" s="66">
        <f t="shared" si="130"/>
        <v>0</v>
      </c>
      <c r="AZ158" s="66">
        <f t="shared" si="131"/>
        <v>0</v>
      </c>
      <c r="BA158" s="66">
        <f t="shared" si="132"/>
        <v>0</v>
      </c>
      <c r="BB158" s="74">
        <f t="shared" si="133"/>
        <v>0</v>
      </c>
    </row>
    <row r="159" spans="1:54" x14ac:dyDescent="0.25">
      <c r="A159" s="67" t="s">
        <v>24</v>
      </c>
      <c r="B159" s="136">
        <f t="shared" si="134"/>
        <v>0</v>
      </c>
      <c r="C159" s="80">
        <f>'Alimentos&amp;Bebidas 2'!B101</f>
        <v>0</v>
      </c>
      <c r="D159" s="80">
        <f>'Alimentos&amp;Bebidas 2'!C101</f>
        <v>0</v>
      </c>
      <c r="E159" s="80">
        <f>'Alimentos&amp;Bebidas 2'!D101</f>
        <v>0</v>
      </c>
      <c r="F159" s="80">
        <f>'Alimentos&amp;Bebidas 2'!E101</f>
        <v>0</v>
      </c>
      <c r="G159" s="80">
        <f>'Alimentos&amp;Bebidas 2'!F101</f>
        <v>0</v>
      </c>
      <c r="H159" s="80">
        <f>'Alimentos&amp;Bebidas 2'!G101</f>
        <v>0</v>
      </c>
      <c r="I159" s="80">
        <f>'Alimentos&amp;Bebidas 2'!H101</f>
        <v>0</v>
      </c>
      <c r="J159" s="77">
        <f t="shared" si="109"/>
        <v>0</v>
      </c>
      <c r="K159" s="67" t="s">
        <v>24</v>
      </c>
      <c r="L159" s="66">
        <f t="shared" si="110"/>
        <v>0</v>
      </c>
      <c r="M159" s="66">
        <f t="shared" si="111"/>
        <v>0</v>
      </c>
      <c r="N159" s="66">
        <f t="shared" si="112"/>
        <v>0</v>
      </c>
      <c r="O159" s="66">
        <f t="shared" si="113"/>
        <v>0</v>
      </c>
      <c r="P159" s="66">
        <f t="shared" si="114"/>
        <v>0</v>
      </c>
      <c r="Q159" s="66">
        <f t="shared" si="115"/>
        <v>0</v>
      </c>
      <c r="R159" s="66">
        <f t="shared" si="116"/>
        <v>0</v>
      </c>
      <c r="S159" s="74">
        <f t="shared" si="117"/>
        <v>0</v>
      </c>
      <c r="T159" s="67" t="s">
        <v>24</v>
      </c>
      <c r="U159" s="72">
        <f>'Alimentos&amp;Bebidas 2'!K101</f>
        <v>0</v>
      </c>
      <c r="V159" s="72">
        <f>'Alimentos&amp;Bebidas 2'!L101</f>
        <v>0</v>
      </c>
      <c r="W159" s="72">
        <f>'Alimentos&amp;Bebidas 2'!M101</f>
        <v>0</v>
      </c>
      <c r="X159" s="72">
        <f>'Alimentos&amp;Bebidas 2'!N101</f>
        <v>0</v>
      </c>
      <c r="Y159" s="72">
        <f>'Alimentos&amp;Bebidas 2'!O101</f>
        <v>0</v>
      </c>
      <c r="Z159" s="72">
        <f>'Alimentos&amp;Bebidas 2'!P101</f>
        <v>0</v>
      </c>
      <c r="AA159" s="72">
        <f>'Alimentos&amp;Bebidas 2'!Q101</f>
        <v>0</v>
      </c>
      <c r="AB159" s="67" t="s">
        <v>24</v>
      </c>
      <c r="AC159" s="80">
        <f>'Alimentos&amp;Bebidas 2'!AB101</f>
        <v>0</v>
      </c>
      <c r="AD159" s="80">
        <f>'Alimentos&amp;Bebidas 2'!AC101</f>
        <v>0</v>
      </c>
      <c r="AE159" s="80">
        <f>'Alimentos&amp;Bebidas 2'!AD101</f>
        <v>0</v>
      </c>
      <c r="AF159" s="80">
        <f>'Alimentos&amp;Bebidas 2'!AE101</f>
        <v>0</v>
      </c>
      <c r="AG159" s="80">
        <f>'Alimentos&amp;Bebidas 2'!AF101</f>
        <v>0</v>
      </c>
      <c r="AH159" s="80">
        <f>'Alimentos&amp;Bebidas 2'!AG101</f>
        <v>0</v>
      </c>
      <c r="AI159" s="80">
        <f>'Alimentos&amp;Bebidas 2'!AH101</f>
        <v>0</v>
      </c>
      <c r="AJ159" s="67" t="s">
        <v>24</v>
      </c>
      <c r="AK159" s="66">
        <f t="shared" si="118"/>
        <v>0</v>
      </c>
      <c r="AL159" s="66">
        <f t="shared" si="135"/>
        <v>0</v>
      </c>
      <c r="AM159" s="66">
        <f t="shared" si="136"/>
        <v>0</v>
      </c>
      <c r="AN159" s="66">
        <f t="shared" si="120"/>
        <v>0</v>
      </c>
      <c r="AO159" s="66">
        <f t="shared" si="121"/>
        <v>0</v>
      </c>
      <c r="AP159" s="66">
        <f t="shared" si="122"/>
        <v>0</v>
      </c>
      <c r="AQ159" s="66">
        <f t="shared" si="123"/>
        <v>0</v>
      </c>
      <c r="AR159" s="74">
        <f t="shared" si="124"/>
        <v>0</v>
      </c>
      <c r="AS159" s="74">
        <f t="shared" si="125"/>
        <v>0</v>
      </c>
      <c r="AT159" s="67" t="s">
        <v>24</v>
      </c>
      <c r="AU159" s="66">
        <f t="shared" si="126"/>
        <v>0</v>
      </c>
      <c r="AV159" s="66">
        <f t="shared" si="127"/>
        <v>0</v>
      </c>
      <c r="AW159" s="66">
        <f t="shared" si="128"/>
        <v>0</v>
      </c>
      <c r="AX159" s="66">
        <f t="shared" si="129"/>
        <v>0</v>
      </c>
      <c r="AY159" s="66">
        <f t="shared" si="130"/>
        <v>0</v>
      </c>
      <c r="AZ159" s="66">
        <f t="shared" si="131"/>
        <v>0</v>
      </c>
      <c r="BA159" s="66">
        <f t="shared" si="132"/>
        <v>0</v>
      </c>
      <c r="BB159" s="74">
        <f t="shared" si="133"/>
        <v>0</v>
      </c>
    </row>
    <row r="160" spans="1:54" x14ac:dyDescent="0.25">
      <c r="A160" s="68" t="s">
        <v>25</v>
      </c>
      <c r="B160" s="136">
        <f t="shared" si="134"/>
        <v>0</v>
      </c>
      <c r="C160" s="80">
        <f>'Alimentos&amp;Bebidas 2'!B102</f>
        <v>0</v>
      </c>
      <c r="D160" s="80">
        <f>'Alimentos&amp;Bebidas 2'!C102</f>
        <v>0</v>
      </c>
      <c r="E160" s="80">
        <f>'Alimentos&amp;Bebidas 2'!D102</f>
        <v>0</v>
      </c>
      <c r="F160" s="80">
        <f>'Alimentos&amp;Bebidas 2'!E102</f>
        <v>0</v>
      </c>
      <c r="G160" s="80">
        <f>'Alimentos&amp;Bebidas 2'!F102</f>
        <v>0</v>
      </c>
      <c r="H160" s="80">
        <f>'Alimentos&amp;Bebidas 2'!G102</f>
        <v>0</v>
      </c>
      <c r="I160" s="80">
        <f>'Alimentos&amp;Bebidas 2'!H102</f>
        <v>0</v>
      </c>
      <c r="J160" s="77">
        <f t="shared" si="109"/>
        <v>0</v>
      </c>
      <c r="K160" s="68" t="s">
        <v>25</v>
      </c>
      <c r="L160" s="66">
        <f t="shared" si="110"/>
        <v>0</v>
      </c>
      <c r="M160" s="66">
        <f t="shared" si="111"/>
        <v>0</v>
      </c>
      <c r="N160" s="66">
        <f t="shared" si="112"/>
        <v>0</v>
      </c>
      <c r="O160" s="66">
        <f t="shared" si="113"/>
        <v>0</v>
      </c>
      <c r="P160" s="66">
        <f t="shared" si="114"/>
        <v>0</v>
      </c>
      <c r="Q160" s="66">
        <f t="shared" si="115"/>
        <v>0</v>
      </c>
      <c r="R160" s="66">
        <f t="shared" si="116"/>
        <v>0</v>
      </c>
      <c r="S160" s="74">
        <f t="shared" si="117"/>
        <v>0</v>
      </c>
      <c r="T160" s="68" t="s">
        <v>25</v>
      </c>
      <c r="U160" s="72">
        <f>'Alimentos&amp;Bebidas 2'!K102</f>
        <v>0</v>
      </c>
      <c r="V160" s="72">
        <f>'Alimentos&amp;Bebidas 2'!L102</f>
        <v>0</v>
      </c>
      <c r="W160" s="72">
        <f>'Alimentos&amp;Bebidas 2'!M102</f>
        <v>0</v>
      </c>
      <c r="X160" s="72">
        <f>'Alimentos&amp;Bebidas 2'!N102</f>
        <v>0</v>
      </c>
      <c r="Y160" s="72">
        <f>'Alimentos&amp;Bebidas 2'!O102</f>
        <v>0</v>
      </c>
      <c r="Z160" s="72">
        <f>'Alimentos&amp;Bebidas 2'!P102</f>
        <v>0</v>
      </c>
      <c r="AA160" s="72">
        <f>'Alimentos&amp;Bebidas 2'!Q102</f>
        <v>0</v>
      </c>
      <c r="AB160" s="68" t="s">
        <v>25</v>
      </c>
      <c r="AC160" s="80">
        <f>'Alimentos&amp;Bebidas 2'!AB102</f>
        <v>0</v>
      </c>
      <c r="AD160" s="80">
        <f>'Alimentos&amp;Bebidas 2'!AC102</f>
        <v>0</v>
      </c>
      <c r="AE160" s="80">
        <f>'Alimentos&amp;Bebidas 2'!AD102</f>
        <v>0</v>
      </c>
      <c r="AF160" s="80">
        <f>'Alimentos&amp;Bebidas 2'!AE102</f>
        <v>0</v>
      </c>
      <c r="AG160" s="80">
        <f>'Alimentos&amp;Bebidas 2'!AF102</f>
        <v>0</v>
      </c>
      <c r="AH160" s="80">
        <f>'Alimentos&amp;Bebidas 2'!AG102</f>
        <v>0</v>
      </c>
      <c r="AI160" s="80">
        <f>'Alimentos&amp;Bebidas 2'!AH102</f>
        <v>0</v>
      </c>
      <c r="AJ160" s="68" t="s">
        <v>25</v>
      </c>
      <c r="AK160" s="66">
        <f t="shared" si="118"/>
        <v>0</v>
      </c>
      <c r="AL160" s="66">
        <f t="shared" si="135"/>
        <v>0</v>
      </c>
      <c r="AM160" s="66">
        <f t="shared" si="136"/>
        <v>0</v>
      </c>
      <c r="AN160" s="66">
        <f t="shared" si="120"/>
        <v>0</v>
      </c>
      <c r="AO160" s="66">
        <f t="shared" si="121"/>
        <v>0</v>
      </c>
      <c r="AP160" s="66">
        <f t="shared" si="122"/>
        <v>0</v>
      </c>
      <c r="AQ160" s="66">
        <f t="shared" si="123"/>
        <v>0</v>
      </c>
      <c r="AR160" s="74">
        <f t="shared" si="124"/>
        <v>0</v>
      </c>
      <c r="AS160" s="74">
        <f t="shared" si="125"/>
        <v>0</v>
      </c>
      <c r="AT160" s="68" t="s">
        <v>25</v>
      </c>
      <c r="AU160" s="66">
        <f t="shared" si="126"/>
        <v>0</v>
      </c>
      <c r="AV160" s="66">
        <f t="shared" si="127"/>
        <v>0</v>
      </c>
      <c r="AW160" s="66">
        <f t="shared" si="128"/>
        <v>0</v>
      </c>
      <c r="AX160" s="66">
        <f t="shared" si="129"/>
        <v>0</v>
      </c>
      <c r="AY160" s="66">
        <f t="shared" si="130"/>
        <v>0</v>
      </c>
      <c r="AZ160" s="66">
        <f t="shared" si="131"/>
        <v>0</v>
      </c>
      <c r="BA160" s="66">
        <f t="shared" si="132"/>
        <v>0</v>
      </c>
      <c r="BB160" s="74">
        <f t="shared" si="133"/>
        <v>0</v>
      </c>
    </row>
    <row r="161" spans="1:54" x14ac:dyDescent="0.25">
      <c r="A161" s="61" t="s">
        <v>26</v>
      </c>
      <c r="B161" s="136">
        <f t="shared" si="134"/>
        <v>0</v>
      </c>
      <c r="C161" s="80">
        <f>'Alimentos&amp;Bebidas 2'!B103</f>
        <v>0</v>
      </c>
      <c r="D161" s="80">
        <f>'Alimentos&amp;Bebidas 2'!C103</f>
        <v>0</v>
      </c>
      <c r="E161" s="80">
        <f>'Alimentos&amp;Bebidas 2'!D103</f>
        <v>0</v>
      </c>
      <c r="F161" s="80">
        <f>'Alimentos&amp;Bebidas 2'!E103</f>
        <v>0</v>
      </c>
      <c r="G161" s="80">
        <f>'Alimentos&amp;Bebidas 2'!F103</f>
        <v>0</v>
      </c>
      <c r="H161" s="80">
        <f>'Alimentos&amp;Bebidas 2'!G103</f>
        <v>0</v>
      </c>
      <c r="I161" s="80">
        <f>'Alimentos&amp;Bebidas 2'!H103</f>
        <v>0</v>
      </c>
      <c r="J161" s="77">
        <f t="shared" si="109"/>
        <v>0</v>
      </c>
      <c r="K161" s="61" t="s">
        <v>26</v>
      </c>
      <c r="L161" s="66">
        <f t="shared" si="110"/>
        <v>0</v>
      </c>
      <c r="M161" s="66">
        <f t="shared" si="111"/>
        <v>0</v>
      </c>
      <c r="N161" s="66">
        <f t="shared" si="112"/>
        <v>0</v>
      </c>
      <c r="O161" s="66">
        <f t="shared" si="113"/>
        <v>0</v>
      </c>
      <c r="P161" s="66">
        <f t="shared" si="114"/>
        <v>0</v>
      </c>
      <c r="Q161" s="66">
        <f t="shared" si="115"/>
        <v>0</v>
      </c>
      <c r="R161" s="66">
        <f t="shared" si="116"/>
        <v>0</v>
      </c>
      <c r="S161" s="74">
        <f t="shared" si="117"/>
        <v>0</v>
      </c>
      <c r="T161" s="61" t="s">
        <v>26</v>
      </c>
      <c r="U161" s="72">
        <f>'Alimentos&amp;Bebidas 2'!K103</f>
        <v>0</v>
      </c>
      <c r="V161" s="72">
        <f>'Alimentos&amp;Bebidas 2'!L103</f>
        <v>0</v>
      </c>
      <c r="W161" s="72">
        <f>'Alimentos&amp;Bebidas 2'!M103</f>
        <v>0</v>
      </c>
      <c r="X161" s="72">
        <f>'Alimentos&amp;Bebidas 2'!N103</f>
        <v>0</v>
      </c>
      <c r="Y161" s="72">
        <f>'Alimentos&amp;Bebidas 2'!O103</f>
        <v>0</v>
      </c>
      <c r="Z161" s="72">
        <f>'Alimentos&amp;Bebidas 2'!P103</f>
        <v>0</v>
      </c>
      <c r="AA161" s="72">
        <f>'Alimentos&amp;Bebidas 2'!Q103</f>
        <v>0</v>
      </c>
      <c r="AB161" s="61" t="s">
        <v>26</v>
      </c>
      <c r="AC161" s="80">
        <f>'Alimentos&amp;Bebidas 2'!AB103</f>
        <v>0</v>
      </c>
      <c r="AD161" s="80">
        <f>'Alimentos&amp;Bebidas 2'!AC103</f>
        <v>0</v>
      </c>
      <c r="AE161" s="80">
        <f>'Alimentos&amp;Bebidas 2'!AD103</f>
        <v>0</v>
      </c>
      <c r="AF161" s="80">
        <f>'Alimentos&amp;Bebidas 2'!AE103</f>
        <v>0</v>
      </c>
      <c r="AG161" s="80">
        <f>'Alimentos&amp;Bebidas 2'!AF103</f>
        <v>0</v>
      </c>
      <c r="AH161" s="80">
        <f>'Alimentos&amp;Bebidas 2'!AG103</f>
        <v>0</v>
      </c>
      <c r="AI161" s="80">
        <f>'Alimentos&amp;Bebidas 2'!AH103</f>
        <v>0</v>
      </c>
      <c r="AJ161" s="61" t="s">
        <v>26</v>
      </c>
      <c r="AK161" s="66">
        <f t="shared" si="118"/>
        <v>0</v>
      </c>
      <c r="AL161" s="66">
        <f t="shared" si="135"/>
        <v>0</v>
      </c>
      <c r="AM161" s="66">
        <f t="shared" si="136"/>
        <v>0</v>
      </c>
      <c r="AN161" s="66">
        <f t="shared" si="120"/>
        <v>0</v>
      </c>
      <c r="AO161" s="66">
        <f t="shared" si="121"/>
        <v>0</v>
      </c>
      <c r="AP161" s="66">
        <f t="shared" si="122"/>
        <v>0</v>
      </c>
      <c r="AQ161" s="66">
        <f t="shared" si="123"/>
        <v>0</v>
      </c>
      <c r="AR161" s="74">
        <f t="shared" si="124"/>
        <v>0</v>
      </c>
      <c r="AS161" s="74">
        <f t="shared" si="125"/>
        <v>0</v>
      </c>
      <c r="AT161" s="61" t="s">
        <v>26</v>
      </c>
      <c r="AU161" s="66">
        <f t="shared" si="126"/>
        <v>0</v>
      </c>
      <c r="AV161" s="66">
        <f t="shared" si="127"/>
        <v>0</v>
      </c>
      <c r="AW161" s="66">
        <f t="shared" si="128"/>
        <v>0</v>
      </c>
      <c r="AX161" s="66">
        <f t="shared" si="129"/>
        <v>0</v>
      </c>
      <c r="AY161" s="66">
        <f t="shared" si="130"/>
        <v>0</v>
      </c>
      <c r="AZ161" s="66">
        <f t="shared" si="131"/>
        <v>0</v>
      </c>
      <c r="BA161" s="66">
        <f t="shared" si="132"/>
        <v>0</v>
      </c>
      <c r="BB161" s="74">
        <f t="shared" si="133"/>
        <v>0</v>
      </c>
    </row>
    <row r="162" spans="1:54" x14ac:dyDescent="0.25">
      <c r="A162" s="61" t="s">
        <v>27</v>
      </c>
      <c r="B162" s="136">
        <f t="shared" si="134"/>
        <v>126.33507427560973</v>
      </c>
      <c r="C162" s="80">
        <f>'Alimentos&amp;Bebidas 2'!B104</f>
        <v>0</v>
      </c>
      <c r="D162" s="80">
        <f>'Alimentos&amp;Bebidas 2'!C104</f>
        <v>1</v>
      </c>
      <c r="E162" s="80">
        <f>'Alimentos&amp;Bebidas 2'!D104</f>
        <v>0</v>
      </c>
      <c r="F162" s="80">
        <f>'Alimentos&amp;Bebidas 2'!E104</f>
        <v>0</v>
      </c>
      <c r="G162" s="80">
        <f>'Alimentos&amp;Bebidas 2'!F104</f>
        <v>0</v>
      </c>
      <c r="H162" s="80">
        <f>'Alimentos&amp;Bebidas 2'!G104</f>
        <v>0</v>
      </c>
      <c r="I162" s="80">
        <f>'Alimentos&amp;Bebidas 2'!H104</f>
        <v>0</v>
      </c>
      <c r="J162" s="77">
        <f t="shared" si="109"/>
        <v>1</v>
      </c>
      <c r="K162" s="61" t="s">
        <v>27</v>
      </c>
      <c r="L162" s="66">
        <f t="shared" si="110"/>
        <v>0</v>
      </c>
      <c r="M162" s="66">
        <f t="shared" si="111"/>
        <v>126.33507427560973</v>
      </c>
      <c r="N162" s="66">
        <f t="shared" si="112"/>
        <v>0</v>
      </c>
      <c r="O162" s="66">
        <f t="shared" si="113"/>
        <v>0</v>
      </c>
      <c r="P162" s="66">
        <f t="shared" si="114"/>
        <v>0</v>
      </c>
      <c r="Q162" s="66">
        <f t="shared" si="115"/>
        <v>0</v>
      </c>
      <c r="R162" s="66">
        <f t="shared" si="116"/>
        <v>0</v>
      </c>
      <c r="S162" s="74">
        <f t="shared" si="117"/>
        <v>126.33507427560973</v>
      </c>
      <c r="T162" s="61" t="s">
        <v>27</v>
      </c>
      <c r="U162" s="72">
        <f>'Alimentos&amp;Bebidas 2'!K104</f>
        <v>0</v>
      </c>
      <c r="V162" s="72">
        <f>'Alimentos&amp;Bebidas 2'!L104</f>
        <v>0.9</v>
      </c>
      <c r="W162" s="72">
        <f>'Alimentos&amp;Bebidas 2'!M104</f>
        <v>0</v>
      </c>
      <c r="X162" s="72">
        <f>'Alimentos&amp;Bebidas 2'!N104</f>
        <v>0</v>
      </c>
      <c r="Y162" s="72">
        <f>'Alimentos&amp;Bebidas 2'!O104</f>
        <v>0</v>
      </c>
      <c r="Z162" s="72">
        <f>'Alimentos&amp;Bebidas 2'!P104</f>
        <v>0</v>
      </c>
      <c r="AA162" s="72">
        <f>'Alimentos&amp;Bebidas 2'!Q104</f>
        <v>0</v>
      </c>
      <c r="AB162" s="61" t="s">
        <v>27</v>
      </c>
      <c r="AC162" s="80">
        <f>'Alimentos&amp;Bebidas 2'!AB104</f>
        <v>0</v>
      </c>
      <c r="AD162" s="80">
        <f>'Alimentos&amp;Bebidas 2'!AC104</f>
        <v>0.9</v>
      </c>
      <c r="AE162" s="80">
        <f>'Alimentos&amp;Bebidas 2'!AD104</f>
        <v>0</v>
      </c>
      <c r="AF162" s="80">
        <f>'Alimentos&amp;Bebidas 2'!AE104</f>
        <v>0</v>
      </c>
      <c r="AG162" s="80">
        <f>'Alimentos&amp;Bebidas 2'!AF104</f>
        <v>0</v>
      </c>
      <c r="AH162" s="80">
        <f>'Alimentos&amp;Bebidas 2'!AG104</f>
        <v>0</v>
      </c>
      <c r="AI162" s="80">
        <f>'Alimentos&amp;Bebidas 2'!AH104</f>
        <v>0</v>
      </c>
      <c r="AJ162" s="61" t="s">
        <v>27</v>
      </c>
      <c r="AK162" s="66">
        <f t="shared" si="118"/>
        <v>0</v>
      </c>
      <c r="AL162" s="66">
        <f t="shared" si="135"/>
        <v>113.70156684804876</v>
      </c>
      <c r="AM162" s="66">
        <f t="shared" si="136"/>
        <v>0</v>
      </c>
      <c r="AN162" s="66">
        <f t="shared" si="120"/>
        <v>0</v>
      </c>
      <c r="AO162" s="66">
        <f t="shared" si="121"/>
        <v>0</v>
      </c>
      <c r="AP162" s="66">
        <f t="shared" si="122"/>
        <v>0</v>
      </c>
      <c r="AQ162" s="66">
        <f t="shared" si="123"/>
        <v>0</v>
      </c>
      <c r="AR162" s="74">
        <f t="shared" si="124"/>
        <v>113.70156684804876</v>
      </c>
      <c r="AS162" s="74">
        <f t="shared" si="125"/>
        <v>12.633507427560971</v>
      </c>
      <c r="AT162" s="61" t="s">
        <v>27</v>
      </c>
      <c r="AU162" s="66">
        <f t="shared" si="126"/>
        <v>0</v>
      </c>
      <c r="AV162" s="66">
        <f t="shared" si="127"/>
        <v>0</v>
      </c>
      <c r="AW162" s="66">
        <f t="shared" si="128"/>
        <v>0</v>
      </c>
      <c r="AX162" s="66">
        <f t="shared" si="129"/>
        <v>0</v>
      </c>
      <c r="AY162" s="66">
        <f t="shared" si="130"/>
        <v>0</v>
      </c>
      <c r="AZ162" s="66">
        <f t="shared" si="131"/>
        <v>0</v>
      </c>
      <c r="BA162" s="66">
        <f t="shared" si="132"/>
        <v>0</v>
      </c>
      <c r="BB162" s="74">
        <f t="shared" si="133"/>
        <v>0</v>
      </c>
    </row>
    <row r="163" spans="1:54" x14ac:dyDescent="0.25">
      <c r="A163" s="61" t="s">
        <v>28</v>
      </c>
      <c r="B163" s="136">
        <f t="shared" si="134"/>
        <v>0</v>
      </c>
      <c r="C163" s="80">
        <f>'Alimentos&amp;Bebidas 2'!B105</f>
        <v>0</v>
      </c>
      <c r="D163" s="80">
        <f>'Alimentos&amp;Bebidas 2'!C105</f>
        <v>0</v>
      </c>
      <c r="E163" s="80">
        <f>'Alimentos&amp;Bebidas 2'!D105</f>
        <v>0</v>
      </c>
      <c r="F163" s="80">
        <f>'Alimentos&amp;Bebidas 2'!E105</f>
        <v>0</v>
      </c>
      <c r="G163" s="80">
        <f>'Alimentos&amp;Bebidas 2'!F105</f>
        <v>0</v>
      </c>
      <c r="H163" s="80">
        <f>'Alimentos&amp;Bebidas 2'!G105</f>
        <v>0</v>
      </c>
      <c r="I163" s="80">
        <f>'Alimentos&amp;Bebidas 2'!H105</f>
        <v>0</v>
      </c>
      <c r="J163" s="77">
        <f t="shared" si="109"/>
        <v>0</v>
      </c>
      <c r="K163" s="61" t="s">
        <v>28</v>
      </c>
      <c r="L163" s="66">
        <f t="shared" si="110"/>
        <v>0</v>
      </c>
      <c r="M163" s="66">
        <f t="shared" si="111"/>
        <v>0</v>
      </c>
      <c r="N163" s="66">
        <f t="shared" si="112"/>
        <v>0</v>
      </c>
      <c r="O163" s="66">
        <f t="shared" si="113"/>
        <v>0</v>
      </c>
      <c r="P163" s="66">
        <f t="shared" si="114"/>
        <v>0</v>
      </c>
      <c r="Q163" s="66">
        <f t="shared" si="115"/>
        <v>0</v>
      </c>
      <c r="R163" s="66">
        <f t="shared" si="116"/>
        <v>0</v>
      </c>
      <c r="S163" s="74">
        <f t="shared" si="117"/>
        <v>0</v>
      </c>
      <c r="T163" s="61" t="s">
        <v>28</v>
      </c>
      <c r="U163" s="72">
        <f>'Alimentos&amp;Bebidas 2'!K105</f>
        <v>0</v>
      </c>
      <c r="V163" s="72">
        <f>'Alimentos&amp;Bebidas 2'!L105</f>
        <v>0</v>
      </c>
      <c r="W163" s="72">
        <f>'Alimentos&amp;Bebidas 2'!M105</f>
        <v>0</v>
      </c>
      <c r="X163" s="72">
        <f>'Alimentos&amp;Bebidas 2'!N105</f>
        <v>0</v>
      </c>
      <c r="Y163" s="72">
        <f>'Alimentos&amp;Bebidas 2'!O105</f>
        <v>0</v>
      </c>
      <c r="Z163" s="72">
        <f>'Alimentos&amp;Bebidas 2'!P105</f>
        <v>0</v>
      </c>
      <c r="AA163" s="72">
        <f>'Alimentos&amp;Bebidas 2'!Q105</f>
        <v>0</v>
      </c>
      <c r="AB163" s="61" t="s">
        <v>28</v>
      </c>
      <c r="AC163" s="80">
        <f>'Alimentos&amp;Bebidas 2'!AB105</f>
        <v>0</v>
      </c>
      <c r="AD163" s="80">
        <f>'Alimentos&amp;Bebidas 2'!AC105</f>
        <v>0</v>
      </c>
      <c r="AE163" s="80">
        <f>'Alimentos&amp;Bebidas 2'!AD105</f>
        <v>0</v>
      </c>
      <c r="AF163" s="80">
        <f>'Alimentos&amp;Bebidas 2'!AE105</f>
        <v>0</v>
      </c>
      <c r="AG163" s="80">
        <f>'Alimentos&amp;Bebidas 2'!AF105</f>
        <v>0</v>
      </c>
      <c r="AH163" s="80">
        <f>'Alimentos&amp;Bebidas 2'!AG105</f>
        <v>0</v>
      </c>
      <c r="AI163" s="80">
        <f>'Alimentos&amp;Bebidas 2'!AH105</f>
        <v>0</v>
      </c>
      <c r="AJ163" s="61" t="s">
        <v>28</v>
      </c>
      <c r="AK163" s="66">
        <f t="shared" si="118"/>
        <v>0</v>
      </c>
      <c r="AL163" s="66">
        <f t="shared" si="135"/>
        <v>0</v>
      </c>
      <c r="AM163" s="66">
        <f t="shared" si="136"/>
        <v>0</v>
      </c>
      <c r="AN163" s="66">
        <f t="shared" si="120"/>
        <v>0</v>
      </c>
      <c r="AO163" s="66">
        <f t="shared" si="121"/>
        <v>0</v>
      </c>
      <c r="AP163" s="66">
        <f t="shared" si="122"/>
        <v>0</v>
      </c>
      <c r="AQ163" s="66">
        <f t="shared" si="123"/>
        <v>0</v>
      </c>
      <c r="AR163" s="74">
        <f t="shared" si="124"/>
        <v>0</v>
      </c>
      <c r="AS163" s="74">
        <f t="shared" si="125"/>
        <v>0</v>
      </c>
      <c r="AT163" s="61" t="s">
        <v>28</v>
      </c>
      <c r="AU163" s="66">
        <f t="shared" si="126"/>
        <v>0</v>
      </c>
      <c r="AV163" s="66">
        <f t="shared" si="127"/>
        <v>0</v>
      </c>
      <c r="AW163" s="66">
        <f t="shared" si="128"/>
        <v>0</v>
      </c>
      <c r="AX163" s="66">
        <f t="shared" si="129"/>
        <v>0</v>
      </c>
      <c r="AY163" s="66">
        <f t="shared" si="130"/>
        <v>0</v>
      </c>
      <c r="AZ163" s="66">
        <f t="shared" si="131"/>
        <v>0</v>
      </c>
      <c r="BA163" s="66">
        <f t="shared" si="132"/>
        <v>0</v>
      </c>
      <c r="BB163" s="74">
        <f t="shared" si="133"/>
        <v>0</v>
      </c>
    </row>
    <row r="164" spans="1:54" x14ac:dyDescent="0.25">
      <c r="A164" s="61" t="s">
        <v>29</v>
      </c>
      <c r="B164" s="136">
        <f t="shared" si="134"/>
        <v>0</v>
      </c>
      <c r="C164" s="80">
        <f>'Alimentos&amp;Bebidas 2'!B106</f>
        <v>0</v>
      </c>
      <c r="D164" s="80">
        <f>'Alimentos&amp;Bebidas 2'!C106</f>
        <v>0</v>
      </c>
      <c r="E164" s="80">
        <f>'Alimentos&amp;Bebidas 2'!D106</f>
        <v>0</v>
      </c>
      <c r="F164" s="80">
        <f>'Alimentos&amp;Bebidas 2'!E106</f>
        <v>0</v>
      </c>
      <c r="G164" s="80">
        <f>'Alimentos&amp;Bebidas 2'!F106</f>
        <v>0</v>
      </c>
      <c r="H164" s="80">
        <f>'Alimentos&amp;Bebidas 2'!G106</f>
        <v>0</v>
      </c>
      <c r="I164" s="80">
        <f>'Alimentos&amp;Bebidas 2'!H106</f>
        <v>0</v>
      </c>
      <c r="J164" s="77">
        <f t="shared" si="109"/>
        <v>0</v>
      </c>
      <c r="K164" s="61" t="s">
        <v>29</v>
      </c>
      <c r="L164" s="66">
        <f t="shared" si="110"/>
        <v>0</v>
      </c>
      <c r="M164" s="66">
        <f t="shared" si="111"/>
        <v>0</v>
      </c>
      <c r="N164" s="66">
        <f t="shared" si="112"/>
        <v>0</v>
      </c>
      <c r="O164" s="66">
        <f t="shared" si="113"/>
        <v>0</v>
      </c>
      <c r="P164" s="66">
        <f t="shared" si="114"/>
        <v>0</v>
      </c>
      <c r="Q164" s="66">
        <f t="shared" si="115"/>
        <v>0</v>
      </c>
      <c r="R164" s="66">
        <f t="shared" si="116"/>
        <v>0</v>
      </c>
      <c r="S164" s="74">
        <f t="shared" si="117"/>
        <v>0</v>
      </c>
      <c r="T164" s="61" t="s">
        <v>29</v>
      </c>
      <c r="U164" s="72">
        <f>'Alimentos&amp;Bebidas 2'!K106</f>
        <v>0</v>
      </c>
      <c r="V164" s="72">
        <f>'Alimentos&amp;Bebidas 2'!L106</f>
        <v>0</v>
      </c>
      <c r="W164" s="72">
        <f>'Alimentos&amp;Bebidas 2'!M106</f>
        <v>0</v>
      </c>
      <c r="X164" s="72">
        <f>'Alimentos&amp;Bebidas 2'!N106</f>
        <v>0</v>
      </c>
      <c r="Y164" s="72">
        <f>'Alimentos&amp;Bebidas 2'!O106</f>
        <v>0</v>
      </c>
      <c r="Z164" s="72">
        <f>'Alimentos&amp;Bebidas 2'!P106</f>
        <v>0</v>
      </c>
      <c r="AA164" s="72">
        <f>'Alimentos&amp;Bebidas 2'!Q106</f>
        <v>0</v>
      </c>
      <c r="AB164" s="61" t="s">
        <v>29</v>
      </c>
      <c r="AC164" s="80">
        <f>'Alimentos&amp;Bebidas 2'!AB106</f>
        <v>0</v>
      </c>
      <c r="AD164" s="80">
        <f>'Alimentos&amp;Bebidas 2'!AC106</f>
        <v>0</v>
      </c>
      <c r="AE164" s="80">
        <f>'Alimentos&amp;Bebidas 2'!AD106</f>
        <v>0</v>
      </c>
      <c r="AF164" s="80">
        <f>'Alimentos&amp;Bebidas 2'!AE106</f>
        <v>0</v>
      </c>
      <c r="AG164" s="80">
        <f>'Alimentos&amp;Bebidas 2'!AF106</f>
        <v>0</v>
      </c>
      <c r="AH164" s="80">
        <f>'Alimentos&amp;Bebidas 2'!AG106</f>
        <v>0</v>
      </c>
      <c r="AI164" s="80">
        <f>'Alimentos&amp;Bebidas 2'!AH106</f>
        <v>0</v>
      </c>
      <c r="AJ164" s="61" t="s">
        <v>29</v>
      </c>
      <c r="AK164" s="66">
        <f t="shared" si="118"/>
        <v>0</v>
      </c>
      <c r="AL164" s="66">
        <f t="shared" si="135"/>
        <v>0</v>
      </c>
      <c r="AM164" s="66">
        <f t="shared" si="136"/>
        <v>0</v>
      </c>
      <c r="AN164" s="66">
        <f t="shared" si="120"/>
        <v>0</v>
      </c>
      <c r="AO164" s="66">
        <f t="shared" si="121"/>
        <v>0</v>
      </c>
      <c r="AP164" s="66">
        <f t="shared" si="122"/>
        <v>0</v>
      </c>
      <c r="AQ164" s="66">
        <f t="shared" si="123"/>
        <v>0</v>
      </c>
      <c r="AR164" s="74">
        <f t="shared" si="124"/>
        <v>0</v>
      </c>
      <c r="AS164" s="74">
        <f t="shared" si="125"/>
        <v>0</v>
      </c>
      <c r="AT164" s="61" t="s">
        <v>29</v>
      </c>
      <c r="AU164" s="66">
        <f t="shared" si="126"/>
        <v>0</v>
      </c>
      <c r="AV164" s="66">
        <f t="shared" si="127"/>
        <v>0</v>
      </c>
      <c r="AW164" s="66">
        <f t="shared" si="128"/>
        <v>0</v>
      </c>
      <c r="AX164" s="66">
        <f t="shared" si="129"/>
        <v>0</v>
      </c>
      <c r="AY164" s="66">
        <f t="shared" si="130"/>
        <v>0</v>
      </c>
      <c r="AZ164" s="66">
        <f t="shared" si="131"/>
        <v>0</v>
      </c>
      <c r="BA164" s="66">
        <f t="shared" si="132"/>
        <v>0</v>
      </c>
      <c r="BB164" s="74">
        <f t="shared" si="133"/>
        <v>0</v>
      </c>
    </row>
    <row r="165" spans="1:54" x14ac:dyDescent="0.25">
      <c r="A165" s="61" t="s">
        <v>30</v>
      </c>
      <c r="B165" s="136">
        <f t="shared" si="134"/>
        <v>0</v>
      </c>
      <c r="C165" s="80">
        <f>'Alimentos&amp;Bebidas 2'!B107</f>
        <v>0</v>
      </c>
      <c r="D165" s="80">
        <f>'Alimentos&amp;Bebidas 2'!C107</f>
        <v>0</v>
      </c>
      <c r="E165" s="80">
        <f>'Alimentos&amp;Bebidas 2'!D107</f>
        <v>0</v>
      </c>
      <c r="F165" s="80">
        <f>'Alimentos&amp;Bebidas 2'!E107</f>
        <v>0</v>
      </c>
      <c r="G165" s="80">
        <f>'Alimentos&amp;Bebidas 2'!F107</f>
        <v>0</v>
      </c>
      <c r="H165" s="80">
        <f>'Alimentos&amp;Bebidas 2'!G107</f>
        <v>0</v>
      </c>
      <c r="I165" s="80">
        <f>'Alimentos&amp;Bebidas 2'!H107</f>
        <v>0</v>
      </c>
      <c r="J165" s="77">
        <f t="shared" si="109"/>
        <v>0</v>
      </c>
      <c r="K165" s="61" t="s">
        <v>30</v>
      </c>
      <c r="L165" s="66">
        <f t="shared" si="110"/>
        <v>0</v>
      </c>
      <c r="M165" s="66">
        <f t="shared" si="111"/>
        <v>0</v>
      </c>
      <c r="N165" s="66">
        <f t="shared" si="112"/>
        <v>0</v>
      </c>
      <c r="O165" s="66">
        <f t="shared" si="113"/>
        <v>0</v>
      </c>
      <c r="P165" s="66">
        <f t="shared" si="114"/>
        <v>0</v>
      </c>
      <c r="Q165" s="66">
        <f t="shared" si="115"/>
        <v>0</v>
      </c>
      <c r="R165" s="66">
        <f t="shared" si="116"/>
        <v>0</v>
      </c>
      <c r="S165" s="74">
        <f t="shared" si="117"/>
        <v>0</v>
      </c>
      <c r="T165" s="61" t="s">
        <v>30</v>
      </c>
      <c r="U165" s="72">
        <f>'Alimentos&amp;Bebidas 2'!K107</f>
        <v>0</v>
      </c>
      <c r="V165" s="72">
        <f>'Alimentos&amp;Bebidas 2'!L107</f>
        <v>0</v>
      </c>
      <c r="W165" s="72">
        <f>'Alimentos&amp;Bebidas 2'!M107</f>
        <v>0</v>
      </c>
      <c r="X165" s="72">
        <f>'Alimentos&amp;Bebidas 2'!N107</f>
        <v>0</v>
      </c>
      <c r="Y165" s="72">
        <f>'Alimentos&amp;Bebidas 2'!O107</f>
        <v>0</v>
      </c>
      <c r="Z165" s="72">
        <f>'Alimentos&amp;Bebidas 2'!P107</f>
        <v>0</v>
      </c>
      <c r="AA165" s="72">
        <f>'Alimentos&amp;Bebidas 2'!Q107</f>
        <v>0</v>
      </c>
      <c r="AB165" s="61" t="s">
        <v>30</v>
      </c>
      <c r="AC165" s="80">
        <f>'Alimentos&amp;Bebidas 2'!AB107</f>
        <v>0</v>
      </c>
      <c r="AD165" s="80">
        <f>'Alimentos&amp;Bebidas 2'!AC107</f>
        <v>0</v>
      </c>
      <c r="AE165" s="80">
        <f>'Alimentos&amp;Bebidas 2'!AD107</f>
        <v>0</v>
      </c>
      <c r="AF165" s="80">
        <f>'Alimentos&amp;Bebidas 2'!AE107</f>
        <v>0</v>
      </c>
      <c r="AG165" s="80">
        <f>'Alimentos&amp;Bebidas 2'!AF107</f>
        <v>0</v>
      </c>
      <c r="AH165" s="80">
        <f>'Alimentos&amp;Bebidas 2'!AG107</f>
        <v>0</v>
      </c>
      <c r="AI165" s="80">
        <f>'Alimentos&amp;Bebidas 2'!AH107</f>
        <v>0</v>
      </c>
      <c r="AJ165" s="61" t="s">
        <v>30</v>
      </c>
      <c r="AK165" s="66">
        <f t="shared" si="118"/>
        <v>0</v>
      </c>
      <c r="AL165" s="66">
        <f t="shared" si="135"/>
        <v>0</v>
      </c>
      <c r="AM165" s="66">
        <f t="shared" si="136"/>
        <v>0</v>
      </c>
      <c r="AN165" s="66">
        <f t="shared" si="120"/>
        <v>0</v>
      </c>
      <c r="AO165" s="66">
        <f t="shared" si="121"/>
        <v>0</v>
      </c>
      <c r="AP165" s="66">
        <f t="shared" si="122"/>
        <v>0</v>
      </c>
      <c r="AQ165" s="66">
        <f t="shared" si="123"/>
        <v>0</v>
      </c>
      <c r="AR165" s="74">
        <f t="shared" si="124"/>
        <v>0</v>
      </c>
      <c r="AS165" s="74">
        <f t="shared" si="125"/>
        <v>0</v>
      </c>
      <c r="AT165" s="61" t="s">
        <v>30</v>
      </c>
      <c r="AU165" s="66">
        <f t="shared" si="126"/>
        <v>0</v>
      </c>
      <c r="AV165" s="66">
        <f t="shared" si="127"/>
        <v>0</v>
      </c>
      <c r="AW165" s="66">
        <f t="shared" si="128"/>
        <v>0</v>
      </c>
      <c r="AX165" s="66">
        <f t="shared" si="129"/>
        <v>0</v>
      </c>
      <c r="AY165" s="66">
        <f t="shared" si="130"/>
        <v>0</v>
      </c>
      <c r="AZ165" s="66">
        <f t="shared" si="131"/>
        <v>0</v>
      </c>
      <c r="BA165" s="66">
        <f t="shared" si="132"/>
        <v>0</v>
      </c>
      <c r="BB165" s="74">
        <f t="shared" si="133"/>
        <v>0</v>
      </c>
    </row>
    <row r="166" spans="1:54" x14ac:dyDescent="0.25">
      <c r="A166" s="61" t="s">
        <v>31</v>
      </c>
      <c r="B166" s="136">
        <f t="shared" si="134"/>
        <v>0</v>
      </c>
      <c r="C166" s="80">
        <f>'Alimentos&amp;Bebidas 2'!B108</f>
        <v>0</v>
      </c>
      <c r="D166" s="80">
        <f>'Alimentos&amp;Bebidas 2'!C108</f>
        <v>0</v>
      </c>
      <c r="E166" s="80">
        <f>'Alimentos&amp;Bebidas 2'!D108</f>
        <v>0</v>
      </c>
      <c r="F166" s="80">
        <f>'Alimentos&amp;Bebidas 2'!E108</f>
        <v>0</v>
      </c>
      <c r="G166" s="80">
        <f>'Alimentos&amp;Bebidas 2'!F108</f>
        <v>0</v>
      </c>
      <c r="H166" s="80">
        <f>'Alimentos&amp;Bebidas 2'!G108</f>
        <v>0</v>
      </c>
      <c r="I166" s="80">
        <f>'Alimentos&amp;Bebidas 2'!H108</f>
        <v>0</v>
      </c>
      <c r="J166" s="77">
        <f t="shared" si="109"/>
        <v>0</v>
      </c>
      <c r="K166" s="61" t="s">
        <v>31</v>
      </c>
      <c r="L166" s="66">
        <f t="shared" si="110"/>
        <v>0</v>
      </c>
      <c r="M166" s="66">
        <f t="shared" si="111"/>
        <v>0</v>
      </c>
      <c r="N166" s="66">
        <f t="shared" si="112"/>
        <v>0</v>
      </c>
      <c r="O166" s="66">
        <f t="shared" si="113"/>
        <v>0</v>
      </c>
      <c r="P166" s="66">
        <f t="shared" si="114"/>
        <v>0</v>
      </c>
      <c r="Q166" s="66">
        <f t="shared" si="115"/>
        <v>0</v>
      </c>
      <c r="R166" s="66">
        <f t="shared" si="116"/>
        <v>0</v>
      </c>
      <c r="S166" s="74">
        <f t="shared" si="117"/>
        <v>0</v>
      </c>
      <c r="T166" s="61" t="s">
        <v>31</v>
      </c>
      <c r="U166" s="72">
        <f>'Alimentos&amp;Bebidas 2'!K108</f>
        <v>0</v>
      </c>
      <c r="V166" s="72">
        <f>'Alimentos&amp;Bebidas 2'!L108</f>
        <v>0</v>
      </c>
      <c r="W166" s="72">
        <f>'Alimentos&amp;Bebidas 2'!M108</f>
        <v>0</v>
      </c>
      <c r="X166" s="72">
        <f>'Alimentos&amp;Bebidas 2'!N108</f>
        <v>0</v>
      </c>
      <c r="Y166" s="72">
        <f>'Alimentos&amp;Bebidas 2'!O108</f>
        <v>0</v>
      </c>
      <c r="Z166" s="72">
        <f>'Alimentos&amp;Bebidas 2'!P108</f>
        <v>0</v>
      </c>
      <c r="AA166" s="72">
        <f>'Alimentos&amp;Bebidas 2'!Q108</f>
        <v>0</v>
      </c>
      <c r="AB166" s="61" t="s">
        <v>31</v>
      </c>
      <c r="AC166" s="80">
        <f>'Alimentos&amp;Bebidas 2'!AB108</f>
        <v>0</v>
      </c>
      <c r="AD166" s="80">
        <f>'Alimentos&amp;Bebidas 2'!AC108</f>
        <v>0</v>
      </c>
      <c r="AE166" s="80">
        <f>'Alimentos&amp;Bebidas 2'!AD108</f>
        <v>0</v>
      </c>
      <c r="AF166" s="80">
        <f>'Alimentos&amp;Bebidas 2'!AE108</f>
        <v>0</v>
      </c>
      <c r="AG166" s="80">
        <f>'Alimentos&amp;Bebidas 2'!AF108</f>
        <v>0</v>
      </c>
      <c r="AH166" s="80">
        <f>'Alimentos&amp;Bebidas 2'!AG108</f>
        <v>0</v>
      </c>
      <c r="AI166" s="80">
        <f>'Alimentos&amp;Bebidas 2'!AH108</f>
        <v>0</v>
      </c>
      <c r="AJ166" s="61" t="s">
        <v>31</v>
      </c>
      <c r="AK166" s="66">
        <f t="shared" si="118"/>
        <v>0</v>
      </c>
      <c r="AL166" s="66">
        <f t="shared" si="135"/>
        <v>0</v>
      </c>
      <c r="AM166" s="66">
        <f t="shared" si="136"/>
        <v>0</v>
      </c>
      <c r="AN166" s="66">
        <f t="shared" si="120"/>
        <v>0</v>
      </c>
      <c r="AO166" s="66">
        <f t="shared" si="121"/>
        <v>0</v>
      </c>
      <c r="AP166" s="66">
        <f t="shared" si="122"/>
        <v>0</v>
      </c>
      <c r="AQ166" s="66">
        <f t="shared" si="123"/>
        <v>0</v>
      </c>
      <c r="AR166" s="74">
        <f t="shared" si="124"/>
        <v>0</v>
      </c>
      <c r="AS166" s="74">
        <f t="shared" si="125"/>
        <v>0</v>
      </c>
      <c r="AT166" s="61" t="s">
        <v>31</v>
      </c>
      <c r="AU166" s="66">
        <f t="shared" si="126"/>
        <v>0</v>
      </c>
      <c r="AV166" s="66">
        <f t="shared" si="127"/>
        <v>0</v>
      </c>
      <c r="AW166" s="66">
        <f t="shared" si="128"/>
        <v>0</v>
      </c>
      <c r="AX166" s="66">
        <f t="shared" si="129"/>
        <v>0</v>
      </c>
      <c r="AY166" s="66">
        <f t="shared" si="130"/>
        <v>0</v>
      </c>
      <c r="AZ166" s="66">
        <f t="shared" si="131"/>
        <v>0</v>
      </c>
      <c r="BA166" s="66">
        <f t="shared" si="132"/>
        <v>0</v>
      </c>
      <c r="BB166" s="74">
        <f t="shared" si="133"/>
        <v>0</v>
      </c>
    </row>
    <row r="167" spans="1:54" x14ac:dyDescent="0.25">
      <c r="A167" s="61" t="s">
        <v>32</v>
      </c>
      <c r="B167" s="136">
        <f t="shared" si="134"/>
        <v>0</v>
      </c>
      <c r="C167" s="80">
        <f>'Alimentos&amp;Bebidas 2'!B109</f>
        <v>0</v>
      </c>
      <c r="D167" s="80">
        <f>'Alimentos&amp;Bebidas 2'!C109</f>
        <v>0</v>
      </c>
      <c r="E167" s="80">
        <f>'Alimentos&amp;Bebidas 2'!D109</f>
        <v>0</v>
      </c>
      <c r="F167" s="80">
        <f>'Alimentos&amp;Bebidas 2'!E109</f>
        <v>0</v>
      </c>
      <c r="G167" s="80">
        <f>'Alimentos&amp;Bebidas 2'!F109</f>
        <v>0</v>
      </c>
      <c r="H167" s="80">
        <f>'Alimentos&amp;Bebidas 2'!G109</f>
        <v>0</v>
      </c>
      <c r="I167" s="80">
        <f>'Alimentos&amp;Bebidas 2'!H109</f>
        <v>0</v>
      </c>
      <c r="J167" s="77">
        <f t="shared" si="109"/>
        <v>0</v>
      </c>
      <c r="K167" s="61" t="s">
        <v>32</v>
      </c>
      <c r="L167" s="66">
        <f t="shared" si="110"/>
        <v>0</v>
      </c>
      <c r="M167" s="66">
        <f t="shared" si="111"/>
        <v>0</v>
      </c>
      <c r="N167" s="66">
        <f t="shared" si="112"/>
        <v>0</v>
      </c>
      <c r="O167" s="66">
        <f t="shared" si="113"/>
        <v>0</v>
      </c>
      <c r="P167" s="66">
        <f t="shared" si="114"/>
        <v>0</v>
      </c>
      <c r="Q167" s="66">
        <f t="shared" si="115"/>
        <v>0</v>
      </c>
      <c r="R167" s="66">
        <f t="shared" si="116"/>
        <v>0</v>
      </c>
      <c r="S167" s="74">
        <f t="shared" si="117"/>
        <v>0</v>
      </c>
      <c r="T167" s="61" t="s">
        <v>32</v>
      </c>
      <c r="U167" s="72">
        <f>'Alimentos&amp;Bebidas 2'!K109</f>
        <v>0</v>
      </c>
      <c r="V167" s="72">
        <f>'Alimentos&amp;Bebidas 2'!L109</f>
        <v>0</v>
      </c>
      <c r="W167" s="72">
        <f>'Alimentos&amp;Bebidas 2'!M109</f>
        <v>0</v>
      </c>
      <c r="X167" s="72">
        <f>'Alimentos&amp;Bebidas 2'!N109</f>
        <v>0</v>
      </c>
      <c r="Y167" s="72">
        <f>'Alimentos&amp;Bebidas 2'!O109</f>
        <v>0</v>
      </c>
      <c r="Z167" s="72">
        <f>'Alimentos&amp;Bebidas 2'!P109</f>
        <v>0</v>
      </c>
      <c r="AA167" s="72">
        <f>'Alimentos&amp;Bebidas 2'!Q109</f>
        <v>0</v>
      </c>
      <c r="AB167" s="61" t="s">
        <v>32</v>
      </c>
      <c r="AC167" s="80">
        <f>'Alimentos&amp;Bebidas 2'!AB109</f>
        <v>0</v>
      </c>
      <c r="AD167" s="80">
        <f>'Alimentos&amp;Bebidas 2'!AC109</f>
        <v>0</v>
      </c>
      <c r="AE167" s="80">
        <f>'Alimentos&amp;Bebidas 2'!AD109</f>
        <v>0</v>
      </c>
      <c r="AF167" s="80">
        <f>'Alimentos&amp;Bebidas 2'!AE109</f>
        <v>0</v>
      </c>
      <c r="AG167" s="80">
        <f>'Alimentos&amp;Bebidas 2'!AF109</f>
        <v>0</v>
      </c>
      <c r="AH167" s="80">
        <f>'Alimentos&amp;Bebidas 2'!AG109</f>
        <v>0</v>
      </c>
      <c r="AI167" s="80">
        <f>'Alimentos&amp;Bebidas 2'!AH109</f>
        <v>0</v>
      </c>
      <c r="AJ167" s="61" t="s">
        <v>32</v>
      </c>
      <c r="AK167" s="66">
        <f t="shared" si="118"/>
        <v>0</v>
      </c>
      <c r="AL167" s="66">
        <f t="shared" si="135"/>
        <v>0</v>
      </c>
      <c r="AM167" s="66">
        <f t="shared" si="136"/>
        <v>0</v>
      </c>
      <c r="AN167" s="66">
        <f t="shared" si="120"/>
        <v>0</v>
      </c>
      <c r="AO167" s="66">
        <f t="shared" si="121"/>
        <v>0</v>
      </c>
      <c r="AP167" s="66">
        <f t="shared" si="122"/>
        <v>0</v>
      </c>
      <c r="AQ167" s="66">
        <f t="shared" si="123"/>
        <v>0</v>
      </c>
      <c r="AR167" s="74">
        <f t="shared" si="124"/>
        <v>0</v>
      </c>
      <c r="AS167" s="74">
        <f t="shared" si="125"/>
        <v>0</v>
      </c>
      <c r="AT167" s="61" t="s">
        <v>32</v>
      </c>
      <c r="AU167" s="66">
        <f t="shared" si="126"/>
        <v>0</v>
      </c>
      <c r="AV167" s="66">
        <f t="shared" si="127"/>
        <v>0</v>
      </c>
      <c r="AW167" s="66">
        <f t="shared" si="128"/>
        <v>0</v>
      </c>
      <c r="AX167" s="66">
        <f t="shared" si="129"/>
        <v>0</v>
      </c>
      <c r="AY167" s="66">
        <f t="shared" si="130"/>
        <v>0</v>
      </c>
      <c r="AZ167" s="66">
        <f t="shared" si="131"/>
        <v>0</v>
      </c>
      <c r="BA167" s="66">
        <f t="shared" si="132"/>
        <v>0</v>
      </c>
      <c r="BB167" s="74">
        <f t="shared" si="133"/>
        <v>0</v>
      </c>
    </row>
    <row r="168" spans="1:54" x14ac:dyDescent="0.25">
      <c r="A168" s="61" t="s">
        <v>33</v>
      </c>
      <c r="B168" s="136">
        <f t="shared" si="134"/>
        <v>348.30093243667079</v>
      </c>
      <c r="C168" s="80">
        <f>'Alimentos&amp;Bebidas 2'!B110</f>
        <v>0.4985452896817209</v>
      </c>
      <c r="D168" s="80">
        <f>'Alimentos&amp;Bebidas 2'!C110</f>
        <v>0</v>
      </c>
      <c r="E168" s="80">
        <f>'Alimentos&amp;Bebidas 2'!D110</f>
        <v>0</v>
      </c>
      <c r="F168" s="80">
        <f>'Alimentos&amp;Bebidas 2'!E110</f>
        <v>0.44596935414653716</v>
      </c>
      <c r="G168" s="80">
        <f>'Alimentos&amp;Bebidas 2'!F110</f>
        <v>5.548535617174196E-2</v>
      </c>
      <c r="H168" s="80">
        <f>'Alimentos&amp;Bebidas 2'!G110</f>
        <v>0</v>
      </c>
      <c r="I168" s="80">
        <f>'Alimentos&amp;Bebidas 2'!H110</f>
        <v>0</v>
      </c>
      <c r="J168" s="77">
        <f t="shared" si="109"/>
        <v>1</v>
      </c>
      <c r="K168" s="61" t="s">
        <v>33</v>
      </c>
      <c r="L168" s="66">
        <f t="shared" si="110"/>
        <v>173.64378925805354</v>
      </c>
      <c r="M168" s="66">
        <f t="shared" si="111"/>
        <v>0</v>
      </c>
      <c r="N168" s="66">
        <f t="shared" si="112"/>
        <v>0</v>
      </c>
      <c r="O168" s="66">
        <f t="shared" si="113"/>
        <v>155.33154188741875</v>
      </c>
      <c r="P168" s="66">
        <f t="shared" si="114"/>
        <v>19.32560129119851</v>
      </c>
      <c r="Q168" s="66">
        <f t="shared" si="115"/>
        <v>0</v>
      </c>
      <c r="R168" s="66">
        <f t="shared" si="116"/>
        <v>0</v>
      </c>
      <c r="S168" s="74">
        <f t="shared" si="117"/>
        <v>348.30093243667079</v>
      </c>
      <c r="T168" s="61" t="s">
        <v>33</v>
      </c>
      <c r="U168" s="72">
        <f>'Alimentos&amp;Bebidas 2'!K110</f>
        <v>0.96699999999999997</v>
      </c>
      <c r="V168" s="72">
        <f>'Alimentos&amp;Bebidas 2'!L110</f>
        <v>0</v>
      </c>
      <c r="W168" s="72">
        <f>'Alimentos&amp;Bebidas 2'!M110</f>
        <v>0</v>
      </c>
      <c r="X168" s="72">
        <f>'Alimentos&amp;Bebidas 2'!N110</f>
        <v>0.92</v>
      </c>
      <c r="Y168" s="72">
        <f>'Alimentos&amp;Bebidas 2'!O110</f>
        <v>0.85</v>
      </c>
      <c r="Z168" s="72">
        <f>'Alimentos&amp;Bebidas 2'!P110</f>
        <v>0</v>
      </c>
      <c r="AA168" s="72">
        <f>'Alimentos&amp;Bebidas 2'!Q110</f>
        <v>0</v>
      </c>
      <c r="AB168" s="61" t="s">
        <v>33</v>
      </c>
      <c r="AC168" s="80">
        <f>'Alimentos&amp;Bebidas 2'!AB110</f>
        <v>0.96699999999999997</v>
      </c>
      <c r="AD168" s="80">
        <f>'Alimentos&amp;Bebidas 2'!AC110</f>
        <v>0</v>
      </c>
      <c r="AE168" s="80">
        <f>'Alimentos&amp;Bebidas 2'!AD110</f>
        <v>0</v>
      </c>
      <c r="AF168" s="80">
        <f>'Alimentos&amp;Bebidas 2'!AE110</f>
        <v>0.92</v>
      </c>
      <c r="AG168" s="80">
        <f>'Alimentos&amp;Bebidas 2'!AF110</f>
        <v>0.85</v>
      </c>
      <c r="AH168" s="80">
        <f>'Alimentos&amp;Bebidas 2'!AG110</f>
        <v>0</v>
      </c>
      <c r="AI168" s="80">
        <f>'Alimentos&amp;Bebidas 2'!AH110</f>
        <v>0</v>
      </c>
      <c r="AJ168" s="61" t="s">
        <v>33</v>
      </c>
      <c r="AK168" s="66">
        <f t="shared" si="118"/>
        <v>167.91354421253777</v>
      </c>
      <c r="AL168" s="66">
        <f t="shared" si="135"/>
        <v>0</v>
      </c>
      <c r="AM168" s="66">
        <f t="shared" si="136"/>
        <v>0</v>
      </c>
      <c r="AN168" s="66">
        <f t="shared" si="120"/>
        <v>142.90501853642525</v>
      </c>
      <c r="AO168" s="66">
        <f t="shared" si="121"/>
        <v>16.426761097518732</v>
      </c>
      <c r="AP168" s="66">
        <f t="shared" si="122"/>
        <v>0</v>
      </c>
      <c r="AQ168" s="66">
        <f t="shared" si="123"/>
        <v>0</v>
      </c>
      <c r="AR168" s="74">
        <f t="shared" si="124"/>
        <v>327.24532384648177</v>
      </c>
      <c r="AS168" s="74">
        <f t="shared" si="125"/>
        <v>21.055608590189024</v>
      </c>
      <c r="AT168" s="61" t="s">
        <v>33</v>
      </c>
      <c r="AU168" s="66">
        <f>IFERROR(L168*(1-U168/(AC168)),0)</f>
        <v>0</v>
      </c>
      <c r="AV168" s="66">
        <f t="shared" si="127"/>
        <v>0</v>
      </c>
      <c r="AW168" s="66">
        <f t="shared" si="128"/>
        <v>0</v>
      </c>
      <c r="AX168" s="66">
        <f t="shared" si="129"/>
        <v>0</v>
      </c>
      <c r="AY168" s="66">
        <f t="shared" si="130"/>
        <v>0</v>
      </c>
      <c r="AZ168" s="66">
        <f t="shared" si="131"/>
        <v>0</v>
      </c>
      <c r="BA168" s="66">
        <f t="shared" si="132"/>
        <v>0</v>
      </c>
      <c r="BB168" s="74">
        <f t="shared" si="133"/>
        <v>0</v>
      </c>
    </row>
    <row r="169" spans="1:54" x14ac:dyDescent="0.25">
      <c r="A169" s="61" t="s">
        <v>34</v>
      </c>
      <c r="B169" s="136">
        <f t="shared" si="134"/>
        <v>0</v>
      </c>
      <c r="C169" s="80">
        <f>'Alimentos&amp;Bebidas 2'!B111</f>
        <v>0</v>
      </c>
      <c r="D169" s="80">
        <f>'Alimentos&amp;Bebidas 2'!C111</f>
        <v>0</v>
      </c>
      <c r="E169" s="80">
        <f>'Alimentos&amp;Bebidas 2'!D111</f>
        <v>0</v>
      </c>
      <c r="F169" s="80">
        <f>'Alimentos&amp;Bebidas 2'!E111</f>
        <v>0</v>
      </c>
      <c r="G169" s="80">
        <f>'Alimentos&amp;Bebidas 2'!F111</f>
        <v>0</v>
      </c>
      <c r="H169" s="80">
        <f>'Alimentos&amp;Bebidas 2'!G111</f>
        <v>0</v>
      </c>
      <c r="I169" s="80">
        <f>'Alimentos&amp;Bebidas 2'!H111</f>
        <v>0</v>
      </c>
      <c r="J169" s="77">
        <f t="shared" si="109"/>
        <v>0</v>
      </c>
      <c r="K169" s="61" t="s">
        <v>34</v>
      </c>
      <c r="L169" s="66">
        <f t="shared" si="110"/>
        <v>0</v>
      </c>
      <c r="M169" s="66">
        <f t="shared" si="111"/>
        <v>0</v>
      </c>
      <c r="N169" s="66">
        <f t="shared" si="112"/>
        <v>0</v>
      </c>
      <c r="O169" s="66">
        <f t="shared" si="113"/>
        <v>0</v>
      </c>
      <c r="P169" s="66">
        <f t="shared" si="114"/>
        <v>0</v>
      </c>
      <c r="Q169" s="66">
        <f t="shared" si="115"/>
        <v>0</v>
      </c>
      <c r="R169" s="66">
        <f t="shared" si="116"/>
        <v>0</v>
      </c>
      <c r="S169" s="74">
        <f>SUM(L169:R169)</f>
        <v>0</v>
      </c>
      <c r="T169" s="61" t="s">
        <v>34</v>
      </c>
      <c r="U169" s="72">
        <f>'Alimentos&amp;Bebidas 2'!K111</f>
        <v>0</v>
      </c>
      <c r="V169" s="72">
        <f>'Alimentos&amp;Bebidas 2'!L111</f>
        <v>0</v>
      </c>
      <c r="W169" s="72">
        <f>'Alimentos&amp;Bebidas 2'!M111</f>
        <v>0</v>
      </c>
      <c r="X169" s="72">
        <f>'Alimentos&amp;Bebidas 2'!N111</f>
        <v>0</v>
      </c>
      <c r="Y169" s="72">
        <f>'Alimentos&amp;Bebidas 2'!O111</f>
        <v>0</v>
      </c>
      <c r="Z169" s="72">
        <f>'Alimentos&amp;Bebidas 2'!P111</f>
        <v>0</v>
      </c>
      <c r="AA169" s="72">
        <f>'Alimentos&amp;Bebidas 2'!Q111</f>
        <v>0</v>
      </c>
      <c r="AB169" s="61" t="s">
        <v>34</v>
      </c>
      <c r="AC169" s="80">
        <f>'Alimentos&amp;Bebidas 2'!AB111</f>
        <v>0</v>
      </c>
      <c r="AD169" s="80">
        <f>'Alimentos&amp;Bebidas 2'!AC111</f>
        <v>0</v>
      </c>
      <c r="AE169" s="80">
        <f>'Alimentos&amp;Bebidas 2'!AD111</f>
        <v>0</v>
      </c>
      <c r="AF169" s="80">
        <f>'Alimentos&amp;Bebidas 2'!AE111</f>
        <v>0</v>
      </c>
      <c r="AG169" s="80">
        <f>'Alimentos&amp;Bebidas 2'!AF111</f>
        <v>0</v>
      </c>
      <c r="AH169" s="80">
        <f>'Alimentos&amp;Bebidas 2'!AG111</f>
        <v>0</v>
      </c>
      <c r="AI169" s="80">
        <f>'Alimentos&amp;Bebidas 2'!AH111</f>
        <v>0</v>
      </c>
      <c r="AJ169" s="61" t="s">
        <v>34</v>
      </c>
      <c r="AK169" s="66">
        <f t="shared" si="118"/>
        <v>0</v>
      </c>
      <c r="AL169" s="66">
        <f t="shared" si="135"/>
        <v>0</v>
      </c>
      <c r="AM169" s="66">
        <f t="shared" si="136"/>
        <v>0</v>
      </c>
      <c r="AN169" s="66">
        <f t="shared" si="120"/>
        <v>0</v>
      </c>
      <c r="AO169" s="66">
        <f t="shared" si="121"/>
        <v>0</v>
      </c>
      <c r="AP169" s="66">
        <f t="shared" si="122"/>
        <v>0</v>
      </c>
      <c r="AQ169" s="66">
        <f t="shared" si="123"/>
        <v>0</v>
      </c>
      <c r="AR169" s="74">
        <f t="shared" si="124"/>
        <v>0</v>
      </c>
      <c r="AS169" s="74">
        <f t="shared" si="125"/>
        <v>0</v>
      </c>
      <c r="AT169" s="61" t="s">
        <v>34</v>
      </c>
      <c r="AU169" s="66">
        <f t="shared" ref="AU169:AU172" si="137">IFERROR(L169*(1-U169/(AC169)),0)</f>
        <v>0</v>
      </c>
      <c r="AV169" s="66">
        <f t="shared" si="127"/>
        <v>0</v>
      </c>
      <c r="AW169" s="66">
        <f t="shared" si="128"/>
        <v>0</v>
      </c>
      <c r="AX169" s="66">
        <f t="shared" si="129"/>
        <v>0</v>
      </c>
      <c r="AY169" s="66">
        <f t="shared" si="130"/>
        <v>0</v>
      </c>
      <c r="AZ169" s="66">
        <f t="shared" si="131"/>
        <v>0</v>
      </c>
      <c r="BA169" s="66">
        <f t="shared" si="132"/>
        <v>0</v>
      </c>
      <c r="BB169" s="74">
        <f t="shared" si="133"/>
        <v>0</v>
      </c>
    </row>
    <row r="170" spans="1:54" x14ac:dyDescent="0.25">
      <c r="A170" s="61" t="s">
        <v>35</v>
      </c>
      <c r="B170" s="136">
        <f t="shared" si="134"/>
        <v>0</v>
      </c>
      <c r="C170" s="80">
        <f>'Alimentos&amp;Bebidas 2'!B112</f>
        <v>0</v>
      </c>
      <c r="D170" s="80">
        <f>'Alimentos&amp;Bebidas 2'!C112</f>
        <v>0</v>
      </c>
      <c r="E170" s="80">
        <f>'Alimentos&amp;Bebidas 2'!D112</f>
        <v>0</v>
      </c>
      <c r="F170" s="80">
        <f>'Alimentos&amp;Bebidas 2'!E112</f>
        <v>0</v>
      </c>
      <c r="G170" s="80">
        <f>'Alimentos&amp;Bebidas 2'!F112</f>
        <v>0</v>
      </c>
      <c r="H170" s="80">
        <f>'Alimentos&amp;Bebidas 2'!G112</f>
        <v>0</v>
      </c>
      <c r="I170" s="80">
        <f>'Alimentos&amp;Bebidas 2'!H112</f>
        <v>0</v>
      </c>
      <c r="J170" s="77">
        <f t="shared" si="109"/>
        <v>0</v>
      </c>
      <c r="K170" s="61" t="s">
        <v>35</v>
      </c>
      <c r="L170" s="66">
        <f t="shared" si="110"/>
        <v>0</v>
      </c>
      <c r="M170" s="66">
        <f t="shared" si="111"/>
        <v>0</v>
      </c>
      <c r="N170" s="66">
        <f t="shared" si="112"/>
        <v>0</v>
      </c>
      <c r="O170" s="66">
        <f t="shared" si="113"/>
        <v>0</v>
      </c>
      <c r="P170" s="66">
        <f t="shared" si="114"/>
        <v>0</v>
      </c>
      <c r="Q170" s="66">
        <f t="shared" si="115"/>
        <v>0</v>
      </c>
      <c r="R170" s="66">
        <f t="shared" si="116"/>
        <v>0</v>
      </c>
      <c r="S170" s="74">
        <f>SUM(L170:R170)</f>
        <v>0</v>
      </c>
      <c r="T170" s="61" t="s">
        <v>35</v>
      </c>
      <c r="U170" s="72">
        <f>'Alimentos&amp;Bebidas 2'!K112</f>
        <v>0</v>
      </c>
      <c r="V170" s="72">
        <f>'Alimentos&amp;Bebidas 2'!L112</f>
        <v>0</v>
      </c>
      <c r="W170" s="72">
        <f>'Alimentos&amp;Bebidas 2'!M112</f>
        <v>0</v>
      </c>
      <c r="X170" s="72">
        <f>'Alimentos&amp;Bebidas 2'!N112</f>
        <v>0</v>
      </c>
      <c r="Y170" s="72">
        <f>'Alimentos&amp;Bebidas 2'!O112</f>
        <v>0</v>
      </c>
      <c r="Z170" s="72">
        <f>'Alimentos&amp;Bebidas 2'!P112</f>
        <v>0</v>
      </c>
      <c r="AA170" s="72">
        <f>'Alimentos&amp;Bebidas 2'!Q112</f>
        <v>0</v>
      </c>
      <c r="AB170" s="61" t="s">
        <v>35</v>
      </c>
      <c r="AC170" s="80">
        <f>'Alimentos&amp;Bebidas 2'!AB112</f>
        <v>0</v>
      </c>
      <c r="AD170" s="80">
        <f>'Alimentos&amp;Bebidas 2'!AC112</f>
        <v>0</v>
      </c>
      <c r="AE170" s="80">
        <f>'Alimentos&amp;Bebidas 2'!AD112</f>
        <v>0</v>
      </c>
      <c r="AF170" s="80">
        <f>'Alimentos&amp;Bebidas 2'!AE112</f>
        <v>0</v>
      </c>
      <c r="AG170" s="80">
        <f>'Alimentos&amp;Bebidas 2'!AF112</f>
        <v>0</v>
      </c>
      <c r="AH170" s="80">
        <f>'Alimentos&amp;Bebidas 2'!AG112</f>
        <v>0</v>
      </c>
      <c r="AI170" s="80">
        <f>'Alimentos&amp;Bebidas 2'!AH112</f>
        <v>0</v>
      </c>
      <c r="AJ170" s="61" t="s">
        <v>35</v>
      </c>
      <c r="AK170" s="66">
        <f t="shared" si="118"/>
        <v>0</v>
      </c>
      <c r="AL170" s="66">
        <f t="shared" si="135"/>
        <v>0</v>
      </c>
      <c r="AM170" s="66">
        <f t="shared" si="136"/>
        <v>0</v>
      </c>
      <c r="AN170" s="66">
        <f t="shared" si="120"/>
        <v>0</v>
      </c>
      <c r="AO170" s="66">
        <f t="shared" si="121"/>
        <v>0</v>
      </c>
      <c r="AP170" s="66">
        <f t="shared" si="122"/>
        <v>0</v>
      </c>
      <c r="AQ170" s="66">
        <f t="shared" si="123"/>
        <v>0</v>
      </c>
      <c r="AR170" s="74">
        <f t="shared" si="124"/>
        <v>0</v>
      </c>
      <c r="AS170" s="74">
        <f t="shared" si="125"/>
        <v>0</v>
      </c>
      <c r="AT170" s="61" t="s">
        <v>35</v>
      </c>
      <c r="AU170" s="66">
        <f t="shared" si="137"/>
        <v>0</v>
      </c>
      <c r="AV170" s="66">
        <f t="shared" si="127"/>
        <v>0</v>
      </c>
      <c r="AW170" s="66">
        <f t="shared" si="128"/>
        <v>0</v>
      </c>
      <c r="AX170" s="66">
        <f t="shared" si="129"/>
        <v>0</v>
      </c>
      <c r="AY170" s="66">
        <f t="shared" si="130"/>
        <v>0</v>
      </c>
      <c r="AZ170" s="66">
        <f t="shared" si="131"/>
        <v>0</v>
      </c>
      <c r="BA170" s="66">
        <f t="shared" si="132"/>
        <v>0</v>
      </c>
      <c r="BB170" s="74">
        <f t="shared" si="133"/>
        <v>0</v>
      </c>
    </row>
    <row r="171" spans="1:54" x14ac:dyDescent="0.25">
      <c r="A171" s="61" t="s">
        <v>36</v>
      </c>
      <c r="B171" s="136">
        <f t="shared" si="134"/>
        <v>0</v>
      </c>
      <c r="C171" s="80">
        <f>'Alimentos&amp;Bebidas 2'!B113</f>
        <v>0</v>
      </c>
      <c r="D171" s="80">
        <f>'Alimentos&amp;Bebidas 2'!C113</f>
        <v>0</v>
      </c>
      <c r="E171" s="80">
        <f>'Alimentos&amp;Bebidas 2'!D113</f>
        <v>0</v>
      </c>
      <c r="F171" s="80">
        <f>'Alimentos&amp;Bebidas 2'!E113</f>
        <v>0</v>
      </c>
      <c r="G171" s="80">
        <f>'Alimentos&amp;Bebidas 2'!F113</f>
        <v>0</v>
      </c>
      <c r="H171" s="80">
        <f>'Alimentos&amp;Bebidas 2'!G113</f>
        <v>0</v>
      </c>
      <c r="I171" s="80">
        <f>'Alimentos&amp;Bebidas 2'!H113</f>
        <v>0</v>
      </c>
      <c r="J171" s="77">
        <f t="shared" si="109"/>
        <v>0</v>
      </c>
      <c r="K171" s="61" t="s">
        <v>36</v>
      </c>
      <c r="L171" s="66">
        <f t="shared" si="110"/>
        <v>0</v>
      </c>
      <c r="M171" s="66">
        <f t="shared" si="111"/>
        <v>0</v>
      </c>
      <c r="N171" s="66">
        <f t="shared" si="112"/>
        <v>0</v>
      </c>
      <c r="O171" s="66">
        <f t="shared" si="113"/>
        <v>0</v>
      </c>
      <c r="P171" s="66">
        <f t="shared" si="114"/>
        <v>0</v>
      </c>
      <c r="Q171" s="66">
        <f t="shared" si="115"/>
        <v>0</v>
      </c>
      <c r="R171" s="66">
        <f t="shared" si="116"/>
        <v>0</v>
      </c>
      <c r="S171" s="74">
        <f>SUM(L171:R171)</f>
        <v>0</v>
      </c>
      <c r="T171" s="61" t="s">
        <v>36</v>
      </c>
      <c r="U171" s="72">
        <f>'Alimentos&amp;Bebidas 2'!K113</f>
        <v>0</v>
      </c>
      <c r="V171" s="72">
        <f>'Alimentos&amp;Bebidas 2'!L113</f>
        <v>0</v>
      </c>
      <c r="W171" s="72">
        <f>'Alimentos&amp;Bebidas 2'!M113</f>
        <v>0</v>
      </c>
      <c r="X171" s="72">
        <f>'Alimentos&amp;Bebidas 2'!N113</f>
        <v>0</v>
      </c>
      <c r="Y171" s="72">
        <f>'Alimentos&amp;Bebidas 2'!O113</f>
        <v>0</v>
      </c>
      <c r="Z171" s="72">
        <f>'Alimentos&amp;Bebidas 2'!P113</f>
        <v>0</v>
      </c>
      <c r="AA171" s="72">
        <f>'Alimentos&amp;Bebidas 2'!Q113</f>
        <v>0</v>
      </c>
      <c r="AB171" s="61" t="s">
        <v>36</v>
      </c>
      <c r="AC171" s="80">
        <f>'Alimentos&amp;Bebidas 2'!AB113</f>
        <v>0</v>
      </c>
      <c r="AD171" s="80">
        <f>'Alimentos&amp;Bebidas 2'!AC113</f>
        <v>0</v>
      </c>
      <c r="AE171" s="80">
        <f>'Alimentos&amp;Bebidas 2'!AD113</f>
        <v>0</v>
      </c>
      <c r="AF171" s="80">
        <f>'Alimentos&amp;Bebidas 2'!AE113</f>
        <v>0</v>
      </c>
      <c r="AG171" s="80">
        <f>'Alimentos&amp;Bebidas 2'!AF113</f>
        <v>0</v>
      </c>
      <c r="AH171" s="80">
        <f>'Alimentos&amp;Bebidas 2'!AG113</f>
        <v>0</v>
      </c>
      <c r="AI171" s="80">
        <f>'Alimentos&amp;Bebidas 2'!AH113</f>
        <v>0</v>
      </c>
      <c r="AJ171" s="61" t="s">
        <v>36</v>
      </c>
      <c r="AK171" s="66">
        <f t="shared" si="118"/>
        <v>0</v>
      </c>
      <c r="AL171" s="66">
        <f>V171*M171</f>
        <v>0</v>
      </c>
      <c r="AM171" s="66">
        <f t="shared" si="136"/>
        <v>0</v>
      </c>
      <c r="AN171" s="66">
        <f t="shared" si="120"/>
        <v>0</v>
      </c>
      <c r="AO171" s="66">
        <f t="shared" si="121"/>
        <v>0</v>
      </c>
      <c r="AP171" s="66">
        <f t="shared" si="122"/>
        <v>0</v>
      </c>
      <c r="AQ171" s="66">
        <f t="shared" si="123"/>
        <v>0</v>
      </c>
      <c r="AR171" s="74">
        <f t="shared" si="124"/>
        <v>0</v>
      </c>
      <c r="AS171" s="74">
        <f t="shared" si="125"/>
        <v>0</v>
      </c>
      <c r="AT171" s="61" t="s">
        <v>36</v>
      </c>
      <c r="AU171" s="66">
        <f t="shared" si="137"/>
        <v>0</v>
      </c>
      <c r="AV171" s="66">
        <f t="shared" si="127"/>
        <v>0</v>
      </c>
      <c r="AW171" s="66">
        <f t="shared" si="128"/>
        <v>0</v>
      </c>
      <c r="AX171" s="66">
        <f t="shared" si="129"/>
        <v>0</v>
      </c>
      <c r="AY171" s="66">
        <f t="shared" si="130"/>
        <v>0</v>
      </c>
      <c r="AZ171" s="66">
        <f t="shared" si="131"/>
        <v>0</v>
      </c>
      <c r="BA171" s="66">
        <f t="shared" si="132"/>
        <v>0</v>
      </c>
      <c r="BB171" s="74">
        <f t="shared" si="133"/>
        <v>0</v>
      </c>
    </row>
    <row r="172" spans="1:54" x14ac:dyDescent="0.25">
      <c r="A172" s="61" t="s">
        <v>37</v>
      </c>
      <c r="B172" s="136">
        <f t="shared" si="134"/>
        <v>0</v>
      </c>
      <c r="C172" s="80">
        <f>'Alimentos&amp;Bebidas 2'!B114</f>
        <v>0</v>
      </c>
      <c r="D172" s="80">
        <f>'Alimentos&amp;Bebidas 2'!C114</f>
        <v>0</v>
      </c>
      <c r="E172" s="80">
        <f>'Alimentos&amp;Bebidas 2'!D114</f>
        <v>0</v>
      </c>
      <c r="F172" s="80">
        <f>'Alimentos&amp;Bebidas 2'!E114</f>
        <v>0</v>
      </c>
      <c r="G172" s="80">
        <f>'Alimentos&amp;Bebidas 2'!F114</f>
        <v>0</v>
      </c>
      <c r="H172" s="80">
        <f>'Alimentos&amp;Bebidas 2'!G114</f>
        <v>0</v>
      </c>
      <c r="I172" s="80">
        <f>'Alimentos&amp;Bebidas 2'!H114</f>
        <v>0</v>
      </c>
      <c r="J172" s="77">
        <f t="shared" si="109"/>
        <v>0</v>
      </c>
      <c r="K172" s="61" t="s">
        <v>37</v>
      </c>
      <c r="L172" s="66">
        <f t="shared" si="110"/>
        <v>0</v>
      </c>
      <c r="M172" s="66">
        <f t="shared" si="111"/>
        <v>0</v>
      </c>
      <c r="N172" s="66">
        <f t="shared" si="112"/>
        <v>0</v>
      </c>
      <c r="O172" s="66">
        <f t="shared" si="113"/>
        <v>0</v>
      </c>
      <c r="P172" s="66">
        <f t="shared" si="114"/>
        <v>0</v>
      </c>
      <c r="Q172" s="66">
        <f t="shared" si="115"/>
        <v>0</v>
      </c>
      <c r="R172" s="66">
        <f t="shared" si="116"/>
        <v>0</v>
      </c>
      <c r="S172" s="74">
        <f>SUM(L172:R172)</f>
        <v>0</v>
      </c>
      <c r="T172" s="61" t="s">
        <v>37</v>
      </c>
      <c r="U172" s="72">
        <f>'Alimentos&amp;Bebidas 2'!K114</f>
        <v>0</v>
      </c>
      <c r="V172" s="72">
        <f>'Alimentos&amp;Bebidas 2'!L114</f>
        <v>0</v>
      </c>
      <c r="W172" s="72">
        <f>'Alimentos&amp;Bebidas 2'!M114</f>
        <v>0</v>
      </c>
      <c r="X172" s="72">
        <f>'Alimentos&amp;Bebidas 2'!N114</f>
        <v>0</v>
      </c>
      <c r="Y172" s="72">
        <f>'Alimentos&amp;Bebidas 2'!O114</f>
        <v>0</v>
      </c>
      <c r="Z172" s="72">
        <f>'Alimentos&amp;Bebidas 2'!P114</f>
        <v>0</v>
      </c>
      <c r="AA172" s="72">
        <f>'Alimentos&amp;Bebidas 2'!Q114</f>
        <v>0</v>
      </c>
      <c r="AB172" s="61" t="s">
        <v>37</v>
      </c>
      <c r="AC172" s="80">
        <f>'Alimentos&amp;Bebidas 2'!AB114</f>
        <v>0</v>
      </c>
      <c r="AD172" s="80">
        <f>'Alimentos&amp;Bebidas 2'!AC114</f>
        <v>0</v>
      </c>
      <c r="AE172" s="80">
        <f>'Alimentos&amp;Bebidas 2'!AD114</f>
        <v>0</v>
      </c>
      <c r="AF172" s="80">
        <f>'Alimentos&amp;Bebidas 2'!AE114</f>
        <v>0</v>
      </c>
      <c r="AG172" s="80">
        <f>'Alimentos&amp;Bebidas 2'!AF114</f>
        <v>0</v>
      </c>
      <c r="AH172" s="80">
        <f>'Alimentos&amp;Bebidas 2'!AG114</f>
        <v>0</v>
      </c>
      <c r="AI172" s="80">
        <f>'Alimentos&amp;Bebidas 2'!AH114</f>
        <v>0</v>
      </c>
      <c r="AJ172" s="61" t="s">
        <v>37</v>
      </c>
      <c r="AK172" s="66">
        <f t="shared" si="118"/>
        <v>0</v>
      </c>
      <c r="AL172" s="66">
        <f t="shared" ref="AL172" si="138">V172*M172</f>
        <v>0</v>
      </c>
      <c r="AM172" s="66">
        <f t="shared" si="136"/>
        <v>0</v>
      </c>
      <c r="AN172" s="66">
        <f t="shared" si="120"/>
        <v>0</v>
      </c>
      <c r="AO172" s="66">
        <f t="shared" si="121"/>
        <v>0</v>
      </c>
      <c r="AP172" s="66">
        <f t="shared" si="122"/>
        <v>0</v>
      </c>
      <c r="AQ172" s="66">
        <f t="shared" si="123"/>
        <v>0</v>
      </c>
      <c r="AR172" s="74">
        <f t="shared" si="124"/>
        <v>0</v>
      </c>
      <c r="AS172" s="74">
        <f t="shared" si="125"/>
        <v>0</v>
      </c>
      <c r="AT172" s="61" t="s">
        <v>37</v>
      </c>
      <c r="AU172" s="66">
        <f t="shared" si="137"/>
        <v>0</v>
      </c>
      <c r="AV172" s="66">
        <f t="shared" si="127"/>
        <v>0</v>
      </c>
      <c r="AW172" s="66">
        <f t="shared" si="128"/>
        <v>0</v>
      </c>
      <c r="AX172" s="66">
        <f t="shared" si="129"/>
        <v>0</v>
      </c>
      <c r="AY172" s="66">
        <f t="shared" si="130"/>
        <v>0</v>
      </c>
      <c r="AZ172" s="66">
        <f t="shared" si="131"/>
        <v>0</v>
      </c>
      <c r="BA172" s="66">
        <f t="shared" si="132"/>
        <v>0</v>
      </c>
      <c r="BB172" s="74">
        <f t="shared" si="133"/>
        <v>0</v>
      </c>
    </row>
    <row r="173" spans="1:54" x14ac:dyDescent="0.25">
      <c r="A173" s="59"/>
      <c r="B173" s="136">
        <f t="shared" si="134"/>
        <v>656.65788044886585</v>
      </c>
      <c r="C173" s="70"/>
      <c r="D173" s="70"/>
      <c r="E173" s="70"/>
      <c r="F173" s="70"/>
      <c r="G173" s="70"/>
      <c r="H173" s="70"/>
      <c r="I173" s="70"/>
      <c r="J173" s="70"/>
      <c r="K173" s="73" t="s">
        <v>38</v>
      </c>
      <c r="L173" s="74">
        <f t="shared" ref="L173" si="139">SUM(L155:L172)</f>
        <v>173.64378925805354</v>
      </c>
      <c r="M173" s="74">
        <f>SUM(M155:M172)</f>
        <v>308.35694801219512</v>
      </c>
      <c r="N173" s="74">
        <f t="shared" ref="N173:S173" si="140">SUM(N155:N172)</f>
        <v>0</v>
      </c>
      <c r="O173" s="74">
        <f t="shared" si="140"/>
        <v>155.33154188741875</v>
      </c>
      <c r="P173" s="74">
        <f t="shared" si="140"/>
        <v>19.32560129119851</v>
      </c>
      <c r="Q173" s="74">
        <f t="shared" si="140"/>
        <v>0</v>
      </c>
      <c r="R173" s="74">
        <f t="shared" si="140"/>
        <v>0</v>
      </c>
      <c r="S173" s="74">
        <f t="shared" si="140"/>
        <v>656.65788044886585</v>
      </c>
      <c r="T173" s="71"/>
      <c r="U173" s="70"/>
      <c r="V173" s="70"/>
      <c r="W173" s="70"/>
      <c r="X173" s="70"/>
      <c r="Y173" s="70"/>
      <c r="Z173" s="70"/>
      <c r="AA173" s="70"/>
      <c r="AB173" s="70"/>
      <c r="AC173" s="70"/>
      <c r="AD173" s="70"/>
      <c r="AE173" s="70"/>
      <c r="AF173" s="70"/>
      <c r="AG173" s="70"/>
      <c r="AH173" s="70"/>
      <c r="AI173" s="70"/>
      <c r="AJ173" s="73" t="s">
        <v>38</v>
      </c>
      <c r="AK173" s="74">
        <f t="shared" ref="AK173:AS173" si="141">SUM(AK155:AK172)</f>
        <v>167.91354421253777</v>
      </c>
      <c r="AL173" s="74">
        <f t="shared" si="141"/>
        <v>268.4201595241463</v>
      </c>
      <c r="AM173" s="74">
        <f t="shared" si="141"/>
        <v>0</v>
      </c>
      <c r="AN173" s="74">
        <f t="shared" si="141"/>
        <v>142.90501853642525</v>
      </c>
      <c r="AO173" s="74">
        <f t="shared" si="141"/>
        <v>16.426761097518732</v>
      </c>
      <c r="AP173" s="74">
        <f t="shared" si="141"/>
        <v>0</v>
      </c>
      <c r="AQ173" s="74">
        <f t="shared" si="141"/>
        <v>0</v>
      </c>
      <c r="AR173" s="74">
        <f t="shared" si="141"/>
        <v>595.66548337062807</v>
      </c>
      <c r="AS173" s="74">
        <f t="shared" si="141"/>
        <v>60.992397078237815</v>
      </c>
      <c r="AT173" s="73" t="s">
        <v>38</v>
      </c>
      <c r="AU173" s="74">
        <f t="shared" ref="AU173:BB173" si="142">SUM(AU155:AU172)</f>
        <v>0</v>
      </c>
      <c r="AV173" s="74">
        <f t="shared" si="142"/>
        <v>0</v>
      </c>
      <c r="AW173" s="74">
        <f t="shared" si="142"/>
        <v>0</v>
      </c>
      <c r="AX173" s="74">
        <f t="shared" si="142"/>
        <v>0</v>
      </c>
      <c r="AY173" s="74">
        <f t="shared" si="142"/>
        <v>0</v>
      </c>
      <c r="AZ173" s="74">
        <f t="shared" si="142"/>
        <v>0</v>
      </c>
      <c r="BA173" s="74">
        <f t="shared" si="142"/>
        <v>0</v>
      </c>
      <c r="BB173" s="74">
        <f t="shared" si="142"/>
        <v>0</v>
      </c>
    </row>
    <row r="174" spans="1:54" x14ac:dyDescent="0.25">
      <c r="A174" s="125" t="str">
        <f>J2</f>
        <v>RAÇÃO</v>
      </c>
    </row>
    <row r="175" spans="1:54" x14ac:dyDescent="0.25">
      <c r="A175" s="145" t="s">
        <v>0</v>
      </c>
      <c r="B175" s="145"/>
      <c r="C175" s="145"/>
      <c r="D175" s="145"/>
      <c r="E175" s="145"/>
      <c r="F175" s="145"/>
      <c r="G175" s="145"/>
      <c r="H175" s="145"/>
      <c r="I175" s="145"/>
      <c r="J175" s="78" t="s">
        <v>1</v>
      </c>
      <c r="K175" s="79">
        <v>2016</v>
      </c>
      <c r="L175" s="57"/>
      <c r="M175" s="57"/>
      <c r="N175" s="57"/>
      <c r="O175" s="57"/>
      <c r="P175" s="57"/>
      <c r="Q175" s="57"/>
      <c r="R175" s="57"/>
      <c r="S175" s="58"/>
      <c r="T175" s="59"/>
      <c r="U175" s="57"/>
      <c r="V175" s="57"/>
      <c r="W175" s="57"/>
      <c r="X175" s="57"/>
      <c r="Y175" s="57"/>
      <c r="Z175" s="57"/>
      <c r="AA175" s="57"/>
      <c r="AB175" s="57"/>
      <c r="AC175" s="57"/>
      <c r="AD175" s="57"/>
      <c r="AE175" s="57"/>
      <c r="AF175" s="57"/>
      <c r="AG175" s="57"/>
      <c r="AH175" s="57"/>
      <c r="AI175" s="57"/>
      <c r="AJ175" s="59"/>
      <c r="AK175" s="57"/>
      <c r="AL175" s="57"/>
      <c r="AM175" s="57"/>
      <c r="AN175" s="57"/>
      <c r="AO175" s="57"/>
      <c r="AP175" s="57"/>
      <c r="AQ175" s="57"/>
      <c r="AR175" s="57"/>
      <c r="AS175" s="57"/>
      <c r="AT175" s="59"/>
      <c r="AU175" s="59"/>
      <c r="AV175" s="59"/>
      <c r="AW175" s="59"/>
      <c r="AX175" s="59"/>
      <c r="AY175" s="59"/>
      <c r="AZ175" s="59"/>
      <c r="BA175" s="59"/>
      <c r="BB175" s="59"/>
    </row>
    <row r="176" spans="1:54" x14ac:dyDescent="0.25">
      <c r="A176" s="139" t="s">
        <v>148</v>
      </c>
      <c r="B176" s="140"/>
      <c r="C176" s="140"/>
      <c r="D176" s="140"/>
      <c r="E176" s="140"/>
      <c r="F176" s="140"/>
      <c r="G176" s="140"/>
      <c r="H176" s="140"/>
      <c r="I176" s="140"/>
      <c r="J176" s="141"/>
      <c r="K176" s="227" t="str">
        <f>A176</f>
        <v>RAÇÃO</v>
      </c>
      <c r="L176" s="233"/>
      <c r="M176" s="233"/>
      <c r="N176" s="233"/>
      <c r="O176" s="233"/>
      <c r="P176" s="233"/>
      <c r="Q176" s="233"/>
      <c r="R176" s="233"/>
      <c r="S176" s="234"/>
      <c r="T176" s="229" t="str">
        <f>K176</f>
        <v>RAÇÃO</v>
      </c>
      <c r="U176" s="230"/>
      <c r="V176" s="230"/>
      <c r="W176" s="230"/>
      <c r="X176" s="230"/>
      <c r="Y176" s="230"/>
      <c r="Z176" s="230"/>
      <c r="AA176" s="230"/>
      <c r="AB176" s="229" t="str">
        <f>T176</f>
        <v>RAÇÃO</v>
      </c>
      <c r="AC176" s="230"/>
      <c r="AD176" s="230"/>
      <c r="AE176" s="230"/>
      <c r="AF176" s="230"/>
      <c r="AG176" s="230"/>
      <c r="AH176" s="230"/>
      <c r="AI176" s="235"/>
      <c r="AJ176" s="229" t="str">
        <f>AB176</f>
        <v>RAÇÃO</v>
      </c>
      <c r="AK176" s="230"/>
      <c r="AL176" s="230"/>
      <c r="AM176" s="230"/>
      <c r="AN176" s="230"/>
      <c r="AO176" s="230"/>
      <c r="AP176" s="230"/>
      <c r="AQ176" s="230"/>
      <c r="AR176" s="230"/>
      <c r="AS176" s="230"/>
      <c r="AT176" s="229" t="str">
        <f>AJ176</f>
        <v>RAÇÃO</v>
      </c>
      <c r="AU176" s="230"/>
      <c r="AV176" s="230"/>
      <c r="AW176" s="230"/>
      <c r="AX176" s="230"/>
      <c r="AY176" s="230"/>
      <c r="AZ176" s="230"/>
      <c r="BA176" s="230"/>
      <c r="BB176" s="230"/>
    </row>
    <row r="177" spans="1:54" x14ac:dyDescent="0.25">
      <c r="A177" s="134" t="s">
        <v>2</v>
      </c>
      <c r="B177" s="60" t="s">
        <v>3</v>
      </c>
      <c r="C177" s="142" t="s">
        <v>4</v>
      </c>
      <c r="D177" s="143"/>
      <c r="E177" s="143"/>
      <c r="F177" s="143"/>
      <c r="G177" s="143"/>
      <c r="H177" s="143"/>
      <c r="I177" s="143"/>
      <c r="J177" s="144"/>
      <c r="K177" s="134" t="s">
        <v>2</v>
      </c>
      <c r="L177" s="241" t="s">
        <v>5</v>
      </c>
      <c r="M177" s="242"/>
      <c r="N177" s="242"/>
      <c r="O177" s="242"/>
      <c r="P177" s="242"/>
      <c r="Q177" s="242"/>
      <c r="R177" s="242"/>
      <c r="S177" s="242"/>
      <c r="T177" s="134" t="s">
        <v>2</v>
      </c>
      <c r="U177" s="241" t="s">
        <v>6</v>
      </c>
      <c r="V177" s="241"/>
      <c r="W177" s="241"/>
      <c r="X177" s="241"/>
      <c r="Y177" s="241"/>
      <c r="Z177" s="241"/>
      <c r="AA177" s="241"/>
      <c r="AB177" s="134" t="s">
        <v>2</v>
      </c>
      <c r="AC177" s="241" t="s">
        <v>7</v>
      </c>
      <c r="AD177" s="242"/>
      <c r="AE177" s="242"/>
      <c r="AF177" s="242"/>
      <c r="AG177" s="242"/>
      <c r="AH177" s="242"/>
      <c r="AI177" s="243"/>
      <c r="AJ177" s="134" t="s">
        <v>2</v>
      </c>
      <c r="AK177" s="241" t="s">
        <v>8</v>
      </c>
      <c r="AL177" s="242"/>
      <c r="AM177" s="242"/>
      <c r="AN177" s="242"/>
      <c r="AO177" s="242"/>
      <c r="AP177" s="242"/>
      <c r="AQ177" s="242"/>
      <c r="AR177" s="242"/>
      <c r="AS177" s="75" t="s">
        <v>9</v>
      </c>
      <c r="AT177" s="134" t="s">
        <v>2</v>
      </c>
      <c r="AU177" s="241" t="s">
        <v>10</v>
      </c>
      <c r="AV177" s="241"/>
      <c r="AW177" s="241"/>
      <c r="AX177" s="241"/>
      <c r="AY177" s="241"/>
      <c r="AZ177" s="241"/>
      <c r="BA177" s="241"/>
      <c r="BB177" s="241"/>
    </row>
    <row r="178" spans="1:54" x14ac:dyDescent="0.25">
      <c r="A178" s="61"/>
      <c r="B178" s="62" t="s">
        <v>11</v>
      </c>
      <c r="C178" s="63" t="s">
        <v>12</v>
      </c>
      <c r="D178" s="63" t="s">
        <v>13</v>
      </c>
      <c r="E178" s="63" t="s">
        <v>14</v>
      </c>
      <c r="F178" s="63" t="s">
        <v>15</v>
      </c>
      <c r="G178" s="64" t="s">
        <v>16</v>
      </c>
      <c r="H178" s="63" t="s">
        <v>17</v>
      </c>
      <c r="I178" s="63" t="s">
        <v>18</v>
      </c>
      <c r="J178" s="65" t="s">
        <v>19</v>
      </c>
      <c r="K178" s="61"/>
      <c r="L178" s="63" t="s">
        <v>12</v>
      </c>
      <c r="M178" s="63" t="s">
        <v>13</v>
      </c>
      <c r="N178" s="63" t="s">
        <v>14</v>
      </c>
      <c r="O178" s="63" t="s">
        <v>15</v>
      </c>
      <c r="P178" s="64" t="s">
        <v>16</v>
      </c>
      <c r="Q178" s="63" t="s">
        <v>17</v>
      </c>
      <c r="R178" s="63" t="s">
        <v>18</v>
      </c>
      <c r="S178" s="62" t="s">
        <v>19</v>
      </c>
      <c r="T178" s="61"/>
      <c r="U178" s="63" t="s">
        <v>12</v>
      </c>
      <c r="V178" s="63" t="s">
        <v>13</v>
      </c>
      <c r="W178" s="63" t="s">
        <v>14</v>
      </c>
      <c r="X178" s="63" t="s">
        <v>15</v>
      </c>
      <c r="Y178" s="64" t="s">
        <v>16</v>
      </c>
      <c r="Z178" s="63" t="s">
        <v>17</v>
      </c>
      <c r="AA178" s="63" t="s">
        <v>18</v>
      </c>
      <c r="AB178" s="61"/>
      <c r="AC178" s="63" t="s">
        <v>12</v>
      </c>
      <c r="AD178" s="63" t="s">
        <v>13</v>
      </c>
      <c r="AE178" s="63" t="s">
        <v>14</v>
      </c>
      <c r="AF178" s="63" t="s">
        <v>15</v>
      </c>
      <c r="AG178" s="64" t="s">
        <v>16</v>
      </c>
      <c r="AH178" s="63" t="s">
        <v>17</v>
      </c>
      <c r="AI178" s="65" t="s">
        <v>18</v>
      </c>
      <c r="AJ178" s="61"/>
      <c r="AK178" s="63" t="s">
        <v>12</v>
      </c>
      <c r="AL178" s="63" t="s">
        <v>13</v>
      </c>
      <c r="AM178" s="63" t="s">
        <v>14</v>
      </c>
      <c r="AN178" s="63" t="s">
        <v>15</v>
      </c>
      <c r="AO178" s="64" t="s">
        <v>16</v>
      </c>
      <c r="AP178" s="63" t="s">
        <v>17</v>
      </c>
      <c r="AQ178" s="63" t="s">
        <v>18</v>
      </c>
      <c r="AR178" s="76" t="s">
        <v>19</v>
      </c>
      <c r="AS178" s="76" t="s">
        <v>11</v>
      </c>
      <c r="AT178" s="61"/>
      <c r="AU178" s="63" t="s">
        <v>12</v>
      </c>
      <c r="AV178" s="63" t="s">
        <v>13</v>
      </c>
      <c r="AW178" s="63" t="s">
        <v>14</v>
      </c>
      <c r="AX178" s="63" t="s">
        <v>15</v>
      </c>
      <c r="AY178" s="64" t="s">
        <v>16</v>
      </c>
      <c r="AZ178" s="63" t="s">
        <v>17</v>
      </c>
      <c r="BA178" s="63" t="s">
        <v>18</v>
      </c>
      <c r="BB178" s="76" t="s">
        <v>19</v>
      </c>
    </row>
    <row r="179" spans="1:54" x14ac:dyDescent="0.25">
      <c r="A179" s="61" t="s">
        <v>20</v>
      </c>
      <c r="B179" s="136">
        <f>J3</f>
        <v>0</v>
      </c>
      <c r="C179" s="80">
        <f>'Alimentos&amp;Bebidas 2'!B120</f>
        <v>0</v>
      </c>
      <c r="D179" s="80">
        <f>'Alimentos&amp;Bebidas 2'!C120</f>
        <v>0</v>
      </c>
      <c r="E179" s="80">
        <f>'Alimentos&amp;Bebidas 2'!D120</f>
        <v>0</v>
      </c>
      <c r="F179" s="80">
        <f>'Alimentos&amp;Bebidas 2'!E120</f>
        <v>0</v>
      </c>
      <c r="G179" s="80">
        <f>'Alimentos&amp;Bebidas 2'!F120</f>
        <v>0</v>
      </c>
      <c r="H179" s="80">
        <f>'Alimentos&amp;Bebidas 2'!G120</f>
        <v>0</v>
      </c>
      <c r="I179" s="80">
        <f>'Alimentos&amp;Bebidas 2'!H120</f>
        <v>0</v>
      </c>
      <c r="J179" s="77">
        <f t="shared" ref="J179:J196" si="143">SUM(C179:I179)</f>
        <v>0</v>
      </c>
      <c r="K179" s="61" t="s">
        <v>20</v>
      </c>
      <c r="L179" s="66">
        <f t="shared" ref="L179:L196" si="144">C179*$B179</f>
        <v>0</v>
      </c>
      <c r="M179" s="66">
        <f t="shared" ref="M179:M196" si="145">D179*$B179</f>
        <v>0</v>
      </c>
      <c r="N179" s="66">
        <f t="shared" ref="N179:N196" si="146">E179*$B179</f>
        <v>0</v>
      </c>
      <c r="O179" s="66">
        <f t="shared" ref="O179:O196" si="147">F179*$B179</f>
        <v>0</v>
      </c>
      <c r="P179" s="66">
        <f t="shared" ref="P179:P196" si="148">G179*$B179</f>
        <v>0</v>
      </c>
      <c r="Q179" s="66">
        <f t="shared" ref="Q179:Q196" si="149">H179*$B179</f>
        <v>0</v>
      </c>
      <c r="R179" s="66">
        <f t="shared" ref="R179:R196" si="150">I179*$B179</f>
        <v>0</v>
      </c>
      <c r="S179" s="74">
        <f t="shared" ref="S179:S192" si="151">SUM(L179:R179)</f>
        <v>0</v>
      </c>
      <c r="T179" s="61" t="s">
        <v>20</v>
      </c>
      <c r="U179" s="72">
        <f>'Alimentos&amp;Bebidas 2'!K120</f>
        <v>0</v>
      </c>
      <c r="V179" s="72">
        <f>'Alimentos&amp;Bebidas 2'!L120</f>
        <v>0</v>
      </c>
      <c r="W179" s="72">
        <f>'Alimentos&amp;Bebidas 2'!M120</f>
        <v>0</v>
      </c>
      <c r="X179" s="72">
        <f>'Alimentos&amp;Bebidas 2'!N120</f>
        <v>0</v>
      </c>
      <c r="Y179" s="72">
        <f>'Alimentos&amp;Bebidas 2'!O120</f>
        <v>0</v>
      </c>
      <c r="Z179" s="72">
        <f>'Alimentos&amp;Bebidas 2'!P120</f>
        <v>0</v>
      </c>
      <c r="AA179" s="72">
        <f>'Alimentos&amp;Bebidas 2'!Q120</f>
        <v>0</v>
      </c>
      <c r="AB179" s="61" t="s">
        <v>20</v>
      </c>
      <c r="AC179" s="80">
        <f>'Alimentos&amp;Bebidas 2'!AB120</f>
        <v>0</v>
      </c>
      <c r="AD179" s="80">
        <f>'Alimentos&amp;Bebidas 2'!AC120</f>
        <v>0</v>
      </c>
      <c r="AE179" s="80">
        <f>'Alimentos&amp;Bebidas 2'!AD120</f>
        <v>0</v>
      </c>
      <c r="AF179" s="80">
        <f>'Alimentos&amp;Bebidas 2'!AE120</f>
        <v>0</v>
      </c>
      <c r="AG179" s="80">
        <f>'Alimentos&amp;Bebidas 2'!AF120</f>
        <v>0</v>
      </c>
      <c r="AH179" s="80">
        <f>'Alimentos&amp;Bebidas 2'!AG120</f>
        <v>0</v>
      </c>
      <c r="AI179" s="80">
        <f>'Alimentos&amp;Bebidas 2'!AH120</f>
        <v>0</v>
      </c>
      <c r="AJ179" s="61" t="s">
        <v>20</v>
      </c>
      <c r="AK179" s="66">
        <f t="shared" ref="AK179:AK196" si="152">U179*L179</f>
        <v>0</v>
      </c>
      <c r="AL179" s="66">
        <f>V179*M179</f>
        <v>0</v>
      </c>
      <c r="AM179" s="66">
        <f t="shared" ref="AM179" si="153">W179*N179</f>
        <v>0</v>
      </c>
      <c r="AN179" s="66">
        <f t="shared" ref="AN179:AN196" si="154">X179*O179</f>
        <v>0</v>
      </c>
      <c r="AO179" s="66">
        <f t="shared" ref="AO179:AO196" si="155">Y179*P179</f>
        <v>0</v>
      </c>
      <c r="AP179" s="66">
        <f t="shared" ref="AP179:AP196" si="156">Z179*Q179</f>
        <v>0</v>
      </c>
      <c r="AQ179" s="66">
        <f t="shared" ref="AQ179:AQ196" si="157">AA179*R179</f>
        <v>0</v>
      </c>
      <c r="AR179" s="74">
        <f t="shared" ref="AR179:AR196" si="158">SUM(AK179:AQ179)</f>
        <v>0</v>
      </c>
      <c r="AS179" s="74">
        <f t="shared" ref="AS179:AS196" si="159">S179-AR179</f>
        <v>0</v>
      </c>
      <c r="AT179" s="61" t="s">
        <v>20</v>
      </c>
      <c r="AU179" s="66">
        <f t="shared" ref="AU179:AU191" si="160">IFERROR(L179*(1-U179/(AC179)),0)</f>
        <v>0</v>
      </c>
      <c r="AV179" s="66">
        <f t="shared" ref="AV179:AV196" si="161">IFERROR(M179*(1-V179/(AD179)),0)</f>
        <v>0</v>
      </c>
      <c r="AW179" s="66">
        <f t="shared" ref="AW179:AW196" si="162">IFERROR(N179*(1-W179/(AE179)),0)</f>
        <v>0</v>
      </c>
      <c r="AX179" s="66">
        <f t="shared" ref="AX179:AX196" si="163">IFERROR(O179*(1-X179/(AF179)),0)</f>
        <v>0</v>
      </c>
      <c r="AY179" s="66">
        <f t="shared" ref="AY179:AY196" si="164">IFERROR(P179*(1-Y179/(AG179)),0)</f>
        <v>0</v>
      </c>
      <c r="AZ179" s="66">
        <f t="shared" ref="AZ179:AZ196" si="165">IFERROR(Q179*(1-Z179/(AH179)),0)</f>
        <v>0</v>
      </c>
      <c r="BA179" s="66">
        <f t="shared" ref="BA179:BA196" si="166">IFERROR(R179*(1-AA179/(AI179)),0)</f>
        <v>0</v>
      </c>
      <c r="BB179" s="74">
        <f t="shared" ref="BB179:BB196" si="167">SUM(AU179:BA179)</f>
        <v>0</v>
      </c>
    </row>
    <row r="180" spans="1:54" x14ac:dyDescent="0.25">
      <c r="A180" s="61" t="s">
        <v>21</v>
      </c>
      <c r="B180" s="136">
        <f t="shared" ref="B180:B197" si="168">J4</f>
        <v>0</v>
      </c>
      <c r="C180" s="80">
        <f>'Alimentos&amp;Bebidas 2'!B121</f>
        <v>0</v>
      </c>
      <c r="D180" s="80">
        <f>'Alimentos&amp;Bebidas 2'!C121</f>
        <v>0</v>
      </c>
      <c r="E180" s="80">
        <f>'Alimentos&amp;Bebidas 2'!D121</f>
        <v>0</v>
      </c>
      <c r="F180" s="80">
        <f>'Alimentos&amp;Bebidas 2'!E121</f>
        <v>0</v>
      </c>
      <c r="G180" s="80">
        <f>'Alimentos&amp;Bebidas 2'!F121</f>
        <v>0</v>
      </c>
      <c r="H180" s="80">
        <f>'Alimentos&amp;Bebidas 2'!G121</f>
        <v>0</v>
      </c>
      <c r="I180" s="80">
        <f>'Alimentos&amp;Bebidas 2'!H121</f>
        <v>0</v>
      </c>
      <c r="J180" s="77">
        <f t="shared" si="143"/>
        <v>0</v>
      </c>
      <c r="K180" s="61" t="s">
        <v>21</v>
      </c>
      <c r="L180" s="66">
        <f t="shared" si="144"/>
        <v>0</v>
      </c>
      <c r="M180" s="66">
        <f t="shared" si="145"/>
        <v>0</v>
      </c>
      <c r="N180" s="66">
        <f t="shared" si="146"/>
        <v>0</v>
      </c>
      <c r="O180" s="66">
        <f t="shared" si="147"/>
        <v>0</v>
      </c>
      <c r="P180" s="66">
        <f t="shared" si="148"/>
        <v>0</v>
      </c>
      <c r="Q180" s="66">
        <f t="shared" si="149"/>
        <v>0</v>
      </c>
      <c r="R180" s="66">
        <f t="shared" si="150"/>
        <v>0</v>
      </c>
      <c r="S180" s="74">
        <f t="shared" si="151"/>
        <v>0</v>
      </c>
      <c r="T180" s="61" t="s">
        <v>21</v>
      </c>
      <c r="U180" s="72">
        <f>'Alimentos&amp;Bebidas 2'!K121</f>
        <v>0</v>
      </c>
      <c r="V180" s="72">
        <f>'Alimentos&amp;Bebidas 2'!L121</f>
        <v>0</v>
      </c>
      <c r="W180" s="72">
        <f>'Alimentos&amp;Bebidas 2'!M121</f>
        <v>0</v>
      </c>
      <c r="X180" s="72">
        <f>'Alimentos&amp;Bebidas 2'!N121</f>
        <v>0</v>
      </c>
      <c r="Y180" s="72">
        <f>'Alimentos&amp;Bebidas 2'!O121</f>
        <v>0</v>
      </c>
      <c r="Z180" s="72">
        <f>'Alimentos&amp;Bebidas 2'!P121</f>
        <v>0</v>
      </c>
      <c r="AA180" s="72">
        <f>'Alimentos&amp;Bebidas 2'!Q121</f>
        <v>0</v>
      </c>
      <c r="AB180" s="61" t="s">
        <v>21</v>
      </c>
      <c r="AC180" s="80">
        <f>'Alimentos&amp;Bebidas 2'!AB121</f>
        <v>0</v>
      </c>
      <c r="AD180" s="80">
        <f>'Alimentos&amp;Bebidas 2'!AC121</f>
        <v>0</v>
      </c>
      <c r="AE180" s="80">
        <f>'Alimentos&amp;Bebidas 2'!AD121</f>
        <v>0</v>
      </c>
      <c r="AF180" s="80">
        <f>'Alimentos&amp;Bebidas 2'!AE121</f>
        <v>0</v>
      </c>
      <c r="AG180" s="80">
        <f>'Alimentos&amp;Bebidas 2'!AF121</f>
        <v>0</v>
      </c>
      <c r="AH180" s="80">
        <f>'Alimentos&amp;Bebidas 2'!AG121</f>
        <v>0</v>
      </c>
      <c r="AI180" s="80">
        <f>'Alimentos&amp;Bebidas 2'!AH121</f>
        <v>0</v>
      </c>
      <c r="AJ180" s="61" t="s">
        <v>21</v>
      </c>
      <c r="AK180" s="66">
        <f t="shared" si="152"/>
        <v>0</v>
      </c>
      <c r="AL180" s="66">
        <f t="shared" ref="AL180:AL194" si="169">V180*M180</f>
        <v>0</v>
      </c>
      <c r="AM180" s="66">
        <f>W180*N180</f>
        <v>0</v>
      </c>
      <c r="AN180" s="66">
        <f t="shared" si="154"/>
        <v>0</v>
      </c>
      <c r="AO180" s="66">
        <f t="shared" si="155"/>
        <v>0</v>
      </c>
      <c r="AP180" s="66">
        <f t="shared" si="156"/>
        <v>0</v>
      </c>
      <c r="AQ180" s="66">
        <f t="shared" si="157"/>
        <v>0</v>
      </c>
      <c r="AR180" s="74">
        <f t="shared" si="158"/>
        <v>0</v>
      </c>
      <c r="AS180" s="74">
        <f t="shared" si="159"/>
        <v>0</v>
      </c>
      <c r="AT180" s="61" t="s">
        <v>21</v>
      </c>
      <c r="AU180" s="66">
        <f t="shared" si="160"/>
        <v>0</v>
      </c>
      <c r="AV180" s="66">
        <f t="shared" si="161"/>
        <v>0</v>
      </c>
      <c r="AW180" s="66">
        <f t="shared" si="162"/>
        <v>0</v>
      </c>
      <c r="AX180" s="66">
        <f t="shared" si="163"/>
        <v>0</v>
      </c>
      <c r="AY180" s="66">
        <f t="shared" si="164"/>
        <v>0</v>
      </c>
      <c r="AZ180" s="66">
        <f t="shared" si="165"/>
        <v>0</v>
      </c>
      <c r="BA180" s="66">
        <f t="shared" si="166"/>
        <v>0</v>
      </c>
      <c r="BB180" s="74">
        <f t="shared" si="167"/>
        <v>0</v>
      </c>
    </row>
    <row r="181" spans="1:54" x14ac:dyDescent="0.25">
      <c r="A181" s="61" t="s">
        <v>22</v>
      </c>
      <c r="B181" s="136">
        <f t="shared" si="168"/>
        <v>0</v>
      </c>
      <c r="C181" s="80">
        <f>'Alimentos&amp;Bebidas 2'!B122</f>
        <v>0</v>
      </c>
      <c r="D181" s="80">
        <f>'Alimentos&amp;Bebidas 2'!C122</f>
        <v>0</v>
      </c>
      <c r="E181" s="80">
        <f>'Alimentos&amp;Bebidas 2'!D122</f>
        <v>0</v>
      </c>
      <c r="F181" s="80">
        <f>'Alimentos&amp;Bebidas 2'!E122</f>
        <v>0</v>
      </c>
      <c r="G181" s="80">
        <f>'Alimentos&amp;Bebidas 2'!F122</f>
        <v>0</v>
      </c>
      <c r="H181" s="80">
        <f>'Alimentos&amp;Bebidas 2'!G122</f>
        <v>0</v>
      </c>
      <c r="I181" s="80">
        <f>'Alimentos&amp;Bebidas 2'!H122</f>
        <v>0</v>
      </c>
      <c r="J181" s="77">
        <f t="shared" si="143"/>
        <v>0</v>
      </c>
      <c r="K181" s="61" t="s">
        <v>22</v>
      </c>
      <c r="L181" s="66">
        <f t="shared" si="144"/>
        <v>0</v>
      </c>
      <c r="M181" s="66">
        <f t="shared" si="145"/>
        <v>0</v>
      </c>
      <c r="N181" s="66">
        <f t="shared" si="146"/>
        <v>0</v>
      </c>
      <c r="O181" s="66">
        <f t="shared" si="147"/>
        <v>0</v>
      </c>
      <c r="P181" s="66">
        <f t="shared" si="148"/>
        <v>0</v>
      </c>
      <c r="Q181" s="66">
        <f t="shared" si="149"/>
        <v>0</v>
      </c>
      <c r="R181" s="66">
        <f t="shared" si="150"/>
        <v>0</v>
      </c>
      <c r="S181" s="74">
        <f t="shared" si="151"/>
        <v>0</v>
      </c>
      <c r="T181" s="61" t="s">
        <v>22</v>
      </c>
      <c r="U181" s="72">
        <f>'Alimentos&amp;Bebidas 2'!K122</f>
        <v>0</v>
      </c>
      <c r="V181" s="72">
        <f>'Alimentos&amp;Bebidas 2'!L122</f>
        <v>0</v>
      </c>
      <c r="W181" s="72">
        <f>'Alimentos&amp;Bebidas 2'!M122</f>
        <v>0</v>
      </c>
      <c r="X181" s="72">
        <f>'Alimentos&amp;Bebidas 2'!N122</f>
        <v>0</v>
      </c>
      <c r="Y181" s="72">
        <f>'Alimentos&amp;Bebidas 2'!O122</f>
        <v>0</v>
      </c>
      <c r="Z181" s="72">
        <f>'Alimentos&amp;Bebidas 2'!P122</f>
        <v>0</v>
      </c>
      <c r="AA181" s="72">
        <f>'Alimentos&amp;Bebidas 2'!Q122</f>
        <v>0</v>
      </c>
      <c r="AB181" s="61" t="s">
        <v>22</v>
      </c>
      <c r="AC181" s="80">
        <f>'Alimentos&amp;Bebidas 2'!AB122</f>
        <v>0</v>
      </c>
      <c r="AD181" s="80">
        <f>'Alimentos&amp;Bebidas 2'!AC122</f>
        <v>0</v>
      </c>
      <c r="AE181" s="80">
        <f>'Alimentos&amp;Bebidas 2'!AD122</f>
        <v>0</v>
      </c>
      <c r="AF181" s="80">
        <f>'Alimentos&amp;Bebidas 2'!AE122</f>
        <v>0</v>
      </c>
      <c r="AG181" s="80">
        <f>'Alimentos&amp;Bebidas 2'!AF122</f>
        <v>0</v>
      </c>
      <c r="AH181" s="80">
        <f>'Alimentos&amp;Bebidas 2'!AG122</f>
        <v>0</v>
      </c>
      <c r="AI181" s="80">
        <f>'Alimentos&amp;Bebidas 2'!AH122</f>
        <v>0</v>
      </c>
      <c r="AJ181" s="61" t="s">
        <v>22</v>
      </c>
      <c r="AK181" s="66">
        <f t="shared" si="152"/>
        <v>0</v>
      </c>
      <c r="AL181" s="66">
        <f t="shared" si="169"/>
        <v>0</v>
      </c>
      <c r="AM181" s="66">
        <f t="shared" ref="AM181:AM196" si="170">W181*N181</f>
        <v>0</v>
      </c>
      <c r="AN181" s="66">
        <f t="shared" si="154"/>
        <v>0</v>
      </c>
      <c r="AO181" s="66">
        <f t="shared" si="155"/>
        <v>0</v>
      </c>
      <c r="AP181" s="66">
        <f t="shared" si="156"/>
        <v>0</v>
      </c>
      <c r="AQ181" s="66">
        <f t="shared" si="157"/>
        <v>0</v>
      </c>
      <c r="AR181" s="74">
        <f t="shared" si="158"/>
        <v>0</v>
      </c>
      <c r="AS181" s="74">
        <f t="shared" si="159"/>
        <v>0</v>
      </c>
      <c r="AT181" s="61" t="s">
        <v>22</v>
      </c>
      <c r="AU181" s="66">
        <f t="shared" si="160"/>
        <v>0</v>
      </c>
      <c r="AV181" s="66">
        <f t="shared" si="161"/>
        <v>0</v>
      </c>
      <c r="AW181" s="66">
        <f t="shared" si="162"/>
        <v>0</v>
      </c>
      <c r="AX181" s="66">
        <f t="shared" si="163"/>
        <v>0</v>
      </c>
      <c r="AY181" s="66">
        <f t="shared" si="164"/>
        <v>0</v>
      </c>
      <c r="AZ181" s="66">
        <f t="shared" si="165"/>
        <v>0</v>
      </c>
      <c r="BA181" s="66">
        <f t="shared" si="166"/>
        <v>0</v>
      </c>
      <c r="BB181" s="74">
        <f t="shared" si="167"/>
        <v>0</v>
      </c>
    </row>
    <row r="182" spans="1:54" x14ac:dyDescent="0.25">
      <c r="A182" s="61" t="s">
        <v>23</v>
      </c>
      <c r="B182" s="136">
        <f t="shared" si="168"/>
        <v>788.30774221453294</v>
      </c>
      <c r="C182" s="80">
        <f>'Alimentos&amp;Bebidas 2'!B123</f>
        <v>0</v>
      </c>
      <c r="D182" s="80">
        <f>'Alimentos&amp;Bebidas 2'!C123</f>
        <v>1</v>
      </c>
      <c r="E182" s="80">
        <f>'Alimentos&amp;Bebidas 2'!D123</f>
        <v>0</v>
      </c>
      <c r="F182" s="80">
        <f>'Alimentos&amp;Bebidas 2'!E123</f>
        <v>0</v>
      </c>
      <c r="G182" s="80">
        <f>'Alimentos&amp;Bebidas 2'!F123</f>
        <v>0</v>
      </c>
      <c r="H182" s="80">
        <f>'Alimentos&amp;Bebidas 2'!G123</f>
        <v>0</v>
      </c>
      <c r="I182" s="80">
        <f>'Alimentos&amp;Bebidas 2'!H123</f>
        <v>0</v>
      </c>
      <c r="J182" s="77">
        <f t="shared" si="143"/>
        <v>1</v>
      </c>
      <c r="K182" s="61" t="s">
        <v>23</v>
      </c>
      <c r="L182" s="66">
        <f t="shared" si="144"/>
        <v>0</v>
      </c>
      <c r="M182" s="66">
        <f t="shared" si="145"/>
        <v>788.30774221453294</v>
      </c>
      <c r="N182" s="66">
        <f t="shared" si="146"/>
        <v>0</v>
      </c>
      <c r="O182" s="66">
        <f t="shared" si="147"/>
        <v>0</v>
      </c>
      <c r="P182" s="66">
        <f t="shared" si="148"/>
        <v>0</v>
      </c>
      <c r="Q182" s="66">
        <f t="shared" si="149"/>
        <v>0</v>
      </c>
      <c r="R182" s="66">
        <f t="shared" si="150"/>
        <v>0</v>
      </c>
      <c r="S182" s="74">
        <f t="shared" si="151"/>
        <v>788.30774221453294</v>
      </c>
      <c r="T182" s="61" t="s">
        <v>23</v>
      </c>
      <c r="U182" s="72">
        <f>'Alimentos&amp;Bebidas 2'!K123</f>
        <v>0</v>
      </c>
      <c r="V182" s="72">
        <f>'Alimentos&amp;Bebidas 2'!L123</f>
        <v>0.83676470588235297</v>
      </c>
      <c r="W182" s="72">
        <f>'Alimentos&amp;Bebidas 2'!M123</f>
        <v>0</v>
      </c>
      <c r="X182" s="72">
        <f>'Alimentos&amp;Bebidas 2'!N123</f>
        <v>0</v>
      </c>
      <c r="Y182" s="72">
        <f>'Alimentos&amp;Bebidas 2'!O123</f>
        <v>0</v>
      </c>
      <c r="Z182" s="72">
        <f>'Alimentos&amp;Bebidas 2'!P123</f>
        <v>0</v>
      </c>
      <c r="AA182" s="72">
        <f>'Alimentos&amp;Bebidas 2'!Q123</f>
        <v>0</v>
      </c>
      <c r="AB182" s="61" t="s">
        <v>23</v>
      </c>
      <c r="AC182" s="80">
        <f>'Alimentos&amp;Bebidas 2'!AB123</f>
        <v>0</v>
      </c>
      <c r="AD182" s="80">
        <f>'Alimentos&amp;Bebidas 2'!AC123</f>
        <v>0.85</v>
      </c>
      <c r="AE182" s="80">
        <f>'Alimentos&amp;Bebidas 2'!AD123</f>
        <v>0</v>
      </c>
      <c r="AF182" s="80">
        <f>'Alimentos&amp;Bebidas 2'!AE123</f>
        <v>0</v>
      </c>
      <c r="AG182" s="80">
        <f>'Alimentos&amp;Bebidas 2'!AF123</f>
        <v>0</v>
      </c>
      <c r="AH182" s="80">
        <f>'Alimentos&amp;Bebidas 2'!AG123</f>
        <v>0</v>
      </c>
      <c r="AI182" s="80">
        <f>'Alimentos&amp;Bebidas 2'!AH123</f>
        <v>0</v>
      </c>
      <c r="AJ182" s="61" t="s">
        <v>23</v>
      </c>
      <c r="AK182" s="66">
        <f t="shared" si="152"/>
        <v>0</v>
      </c>
      <c r="AL182" s="66">
        <f t="shared" si="169"/>
        <v>659.62809605892539</v>
      </c>
      <c r="AM182" s="66">
        <f t="shared" si="170"/>
        <v>0</v>
      </c>
      <c r="AN182" s="66">
        <f t="shared" si="154"/>
        <v>0</v>
      </c>
      <c r="AO182" s="66">
        <f t="shared" si="155"/>
        <v>0</v>
      </c>
      <c r="AP182" s="66">
        <f t="shared" si="156"/>
        <v>0</v>
      </c>
      <c r="AQ182" s="66">
        <f t="shared" si="157"/>
        <v>0</v>
      </c>
      <c r="AR182" s="74">
        <f t="shared" si="158"/>
        <v>659.62809605892539</v>
      </c>
      <c r="AS182" s="74">
        <f t="shared" si="159"/>
        <v>128.67964615560754</v>
      </c>
      <c r="AT182" s="61" t="s">
        <v>23</v>
      </c>
      <c r="AU182" s="66">
        <f t="shared" si="160"/>
        <v>0</v>
      </c>
      <c r="AV182" s="66">
        <f t="shared" si="161"/>
        <v>12.274688027561856</v>
      </c>
      <c r="AW182" s="66">
        <f t="shared" si="162"/>
        <v>0</v>
      </c>
      <c r="AX182" s="66">
        <f t="shared" si="163"/>
        <v>0</v>
      </c>
      <c r="AY182" s="66">
        <f t="shared" si="164"/>
        <v>0</v>
      </c>
      <c r="AZ182" s="66">
        <f t="shared" si="165"/>
        <v>0</v>
      </c>
      <c r="BA182" s="66">
        <f t="shared" si="166"/>
        <v>0</v>
      </c>
      <c r="BB182" s="74">
        <f t="shared" si="167"/>
        <v>12.274688027561856</v>
      </c>
    </row>
    <row r="183" spans="1:54" x14ac:dyDescent="0.25">
      <c r="A183" s="67" t="s">
        <v>24</v>
      </c>
      <c r="B183" s="136">
        <f t="shared" si="168"/>
        <v>0</v>
      </c>
      <c r="C183" s="80">
        <f>'Alimentos&amp;Bebidas 2'!B124</f>
        <v>0</v>
      </c>
      <c r="D183" s="80">
        <f>'Alimentos&amp;Bebidas 2'!C124</f>
        <v>0</v>
      </c>
      <c r="E183" s="80">
        <f>'Alimentos&amp;Bebidas 2'!D124</f>
        <v>0</v>
      </c>
      <c r="F183" s="80">
        <f>'Alimentos&amp;Bebidas 2'!E124</f>
        <v>0</v>
      </c>
      <c r="G183" s="80">
        <f>'Alimentos&amp;Bebidas 2'!F124</f>
        <v>0</v>
      </c>
      <c r="H183" s="80">
        <f>'Alimentos&amp;Bebidas 2'!G124</f>
        <v>0</v>
      </c>
      <c r="I183" s="80">
        <f>'Alimentos&amp;Bebidas 2'!H124</f>
        <v>0</v>
      </c>
      <c r="J183" s="77">
        <f t="shared" si="143"/>
        <v>0</v>
      </c>
      <c r="K183" s="67" t="s">
        <v>24</v>
      </c>
      <c r="L183" s="66">
        <f t="shared" si="144"/>
        <v>0</v>
      </c>
      <c r="M183" s="66">
        <f t="shared" si="145"/>
        <v>0</v>
      </c>
      <c r="N183" s="66">
        <f t="shared" si="146"/>
        <v>0</v>
      </c>
      <c r="O183" s="66">
        <f t="shared" si="147"/>
        <v>0</v>
      </c>
      <c r="P183" s="66">
        <f t="shared" si="148"/>
        <v>0</v>
      </c>
      <c r="Q183" s="66">
        <f t="shared" si="149"/>
        <v>0</v>
      </c>
      <c r="R183" s="66">
        <f t="shared" si="150"/>
        <v>0</v>
      </c>
      <c r="S183" s="74">
        <f t="shared" si="151"/>
        <v>0</v>
      </c>
      <c r="T183" s="67" t="s">
        <v>24</v>
      </c>
      <c r="U183" s="72">
        <f>'Alimentos&amp;Bebidas 2'!K124</f>
        <v>0</v>
      </c>
      <c r="V183" s="72">
        <f>'Alimentos&amp;Bebidas 2'!L124</f>
        <v>0</v>
      </c>
      <c r="W183" s="72">
        <f>'Alimentos&amp;Bebidas 2'!M124</f>
        <v>0</v>
      </c>
      <c r="X183" s="72">
        <f>'Alimentos&amp;Bebidas 2'!N124</f>
        <v>0</v>
      </c>
      <c r="Y183" s="72">
        <f>'Alimentos&amp;Bebidas 2'!O124</f>
        <v>0</v>
      </c>
      <c r="Z183" s="72">
        <f>'Alimentos&amp;Bebidas 2'!P124</f>
        <v>0</v>
      </c>
      <c r="AA183" s="72">
        <f>'Alimentos&amp;Bebidas 2'!Q124</f>
        <v>0</v>
      </c>
      <c r="AB183" s="67" t="s">
        <v>24</v>
      </c>
      <c r="AC183" s="80">
        <f>'Alimentos&amp;Bebidas 2'!AB124</f>
        <v>0</v>
      </c>
      <c r="AD183" s="80">
        <f>'Alimentos&amp;Bebidas 2'!AC124</f>
        <v>0</v>
      </c>
      <c r="AE183" s="80">
        <f>'Alimentos&amp;Bebidas 2'!AD124</f>
        <v>0</v>
      </c>
      <c r="AF183" s="80">
        <f>'Alimentos&amp;Bebidas 2'!AE124</f>
        <v>0</v>
      </c>
      <c r="AG183" s="80">
        <f>'Alimentos&amp;Bebidas 2'!AF124</f>
        <v>0</v>
      </c>
      <c r="AH183" s="80">
        <f>'Alimentos&amp;Bebidas 2'!AG124</f>
        <v>0</v>
      </c>
      <c r="AI183" s="80">
        <f>'Alimentos&amp;Bebidas 2'!AH124</f>
        <v>0</v>
      </c>
      <c r="AJ183" s="67" t="s">
        <v>24</v>
      </c>
      <c r="AK183" s="66">
        <f t="shared" si="152"/>
        <v>0</v>
      </c>
      <c r="AL183" s="66">
        <f t="shared" si="169"/>
        <v>0</v>
      </c>
      <c r="AM183" s="66">
        <f t="shared" si="170"/>
        <v>0</v>
      </c>
      <c r="AN183" s="66">
        <f t="shared" si="154"/>
        <v>0</v>
      </c>
      <c r="AO183" s="66">
        <f t="shared" si="155"/>
        <v>0</v>
      </c>
      <c r="AP183" s="66">
        <f t="shared" si="156"/>
        <v>0</v>
      </c>
      <c r="AQ183" s="66">
        <f t="shared" si="157"/>
        <v>0</v>
      </c>
      <c r="AR183" s="74">
        <f t="shared" si="158"/>
        <v>0</v>
      </c>
      <c r="AS183" s="74">
        <f t="shared" si="159"/>
        <v>0</v>
      </c>
      <c r="AT183" s="67" t="s">
        <v>24</v>
      </c>
      <c r="AU183" s="66">
        <f t="shared" si="160"/>
        <v>0</v>
      </c>
      <c r="AV183" s="66">
        <f t="shared" si="161"/>
        <v>0</v>
      </c>
      <c r="AW183" s="66">
        <f t="shared" si="162"/>
        <v>0</v>
      </c>
      <c r="AX183" s="66">
        <f t="shared" si="163"/>
        <v>0</v>
      </c>
      <c r="AY183" s="66">
        <f t="shared" si="164"/>
        <v>0</v>
      </c>
      <c r="AZ183" s="66">
        <f t="shared" si="165"/>
        <v>0</v>
      </c>
      <c r="BA183" s="66">
        <f t="shared" si="166"/>
        <v>0</v>
      </c>
      <c r="BB183" s="74">
        <f t="shared" si="167"/>
        <v>0</v>
      </c>
    </row>
    <row r="184" spans="1:54" x14ac:dyDescent="0.25">
      <c r="A184" s="68" t="s">
        <v>25</v>
      </c>
      <c r="B184" s="136">
        <f t="shared" si="168"/>
        <v>0</v>
      </c>
      <c r="C184" s="80">
        <f>'Alimentos&amp;Bebidas 2'!B125</f>
        <v>0</v>
      </c>
      <c r="D184" s="80">
        <f>'Alimentos&amp;Bebidas 2'!C125</f>
        <v>0</v>
      </c>
      <c r="E184" s="80">
        <f>'Alimentos&amp;Bebidas 2'!D125</f>
        <v>0</v>
      </c>
      <c r="F184" s="80">
        <f>'Alimentos&amp;Bebidas 2'!E125</f>
        <v>0</v>
      </c>
      <c r="G184" s="80">
        <f>'Alimentos&amp;Bebidas 2'!F125</f>
        <v>0</v>
      </c>
      <c r="H184" s="80">
        <f>'Alimentos&amp;Bebidas 2'!G125</f>
        <v>0</v>
      </c>
      <c r="I184" s="80">
        <f>'Alimentos&amp;Bebidas 2'!H125</f>
        <v>0</v>
      </c>
      <c r="J184" s="77">
        <f t="shared" si="143"/>
        <v>0</v>
      </c>
      <c r="K184" s="68" t="s">
        <v>25</v>
      </c>
      <c r="L184" s="66">
        <f t="shared" si="144"/>
        <v>0</v>
      </c>
      <c r="M184" s="66">
        <f t="shared" si="145"/>
        <v>0</v>
      </c>
      <c r="N184" s="66">
        <f t="shared" si="146"/>
        <v>0</v>
      </c>
      <c r="O184" s="66">
        <f t="shared" si="147"/>
        <v>0</v>
      </c>
      <c r="P184" s="66">
        <f t="shared" si="148"/>
        <v>0</v>
      </c>
      <c r="Q184" s="66">
        <f t="shared" si="149"/>
        <v>0</v>
      </c>
      <c r="R184" s="66">
        <f t="shared" si="150"/>
        <v>0</v>
      </c>
      <c r="S184" s="74">
        <f t="shared" si="151"/>
        <v>0</v>
      </c>
      <c r="T184" s="68" t="s">
        <v>25</v>
      </c>
      <c r="U184" s="72">
        <f>'Alimentos&amp;Bebidas 2'!K125</f>
        <v>0</v>
      </c>
      <c r="V184" s="72">
        <f>'Alimentos&amp;Bebidas 2'!L125</f>
        <v>0</v>
      </c>
      <c r="W184" s="72">
        <f>'Alimentos&amp;Bebidas 2'!M125</f>
        <v>0</v>
      </c>
      <c r="X184" s="72">
        <f>'Alimentos&amp;Bebidas 2'!N125</f>
        <v>0</v>
      </c>
      <c r="Y184" s="72">
        <f>'Alimentos&amp;Bebidas 2'!O125</f>
        <v>0</v>
      </c>
      <c r="Z184" s="72">
        <f>'Alimentos&amp;Bebidas 2'!P125</f>
        <v>0</v>
      </c>
      <c r="AA184" s="72">
        <f>'Alimentos&amp;Bebidas 2'!Q125</f>
        <v>0</v>
      </c>
      <c r="AB184" s="68" t="s">
        <v>25</v>
      </c>
      <c r="AC184" s="80">
        <f>'Alimentos&amp;Bebidas 2'!AB125</f>
        <v>0</v>
      </c>
      <c r="AD184" s="80">
        <f>'Alimentos&amp;Bebidas 2'!AC125</f>
        <v>0</v>
      </c>
      <c r="AE184" s="80">
        <f>'Alimentos&amp;Bebidas 2'!AD125</f>
        <v>0</v>
      </c>
      <c r="AF184" s="80">
        <f>'Alimentos&amp;Bebidas 2'!AE125</f>
        <v>0</v>
      </c>
      <c r="AG184" s="80">
        <f>'Alimentos&amp;Bebidas 2'!AF125</f>
        <v>0</v>
      </c>
      <c r="AH184" s="80">
        <f>'Alimentos&amp;Bebidas 2'!AG125</f>
        <v>0</v>
      </c>
      <c r="AI184" s="80">
        <f>'Alimentos&amp;Bebidas 2'!AH125</f>
        <v>0</v>
      </c>
      <c r="AJ184" s="68" t="s">
        <v>25</v>
      </c>
      <c r="AK184" s="66">
        <f t="shared" si="152"/>
        <v>0</v>
      </c>
      <c r="AL184" s="66">
        <f t="shared" si="169"/>
        <v>0</v>
      </c>
      <c r="AM184" s="66">
        <f t="shared" si="170"/>
        <v>0</v>
      </c>
      <c r="AN184" s="66">
        <f t="shared" si="154"/>
        <v>0</v>
      </c>
      <c r="AO184" s="66">
        <f t="shared" si="155"/>
        <v>0</v>
      </c>
      <c r="AP184" s="66">
        <f t="shared" si="156"/>
        <v>0</v>
      </c>
      <c r="AQ184" s="66">
        <f t="shared" si="157"/>
        <v>0</v>
      </c>
      <c r="AR184" s="74">
        <f t="shared" si="158"/>
        <v>0</v>
      </c>
      <c r="AS184" s="74">
        <f t="shared" si="159"/>
        <v>0</v>
      </c>
      <c r="AT184" s="68" t="s">
        <v>25</v>
      </c>
      <c r="AU184" s="66">
        <f t="shared" si="160"/>
        <v>0</v>
      </c>
      <c r="AV184" s="66">
        <f t="shared" si="161"/>
        <v>0</v>
      </c>
      <c r="AW184" s="66">
        <f t="shared" si="162"/>
        <v>0</v>
      </c>
      <c r="AX184" s="66">
        <f t="shared" si="163"/>
        <v>0</v>
      </c>
      <c r="AY184" s="66">
        <f t="shared" si="164"/>
        <v>0</v>
      </c>
      <c r="AZ184" s="66">
        <f t="shared" si="165"/>
        <v>0</v>
      </c>
      <c r="BA184" s="66">
        <f t="shared" si="166"/>
        <v>0</v>
      </c>
      <c r="BB184" s="74">
        <f t="shared" si="167"/>
        <v>0</v>
      </c>
    </row>
    <row r="185" spans="1:54" x14ac:dyDescent="0.25">
      <c r="A185" s="61" t="s">
        <v>26</v>
      </c>
      <c r="B185" s="136">
        <f t="shared" si="168"/>
        <v>0</v>
      </c>
      <c r="C185" s="80">
        <f>'Alimentos&amp;Bebidas 2'!B126</f>
        <v>0</v>
      </c>
      <c r="D185" s="80">
        <f>'Alimentos&amp;Bebidas 2'!C126</f>
        <v>0</v>
      </c>
      <c r="E185" s="80">
        <f>'Alimentos&amp;Bebidas 2'!D126</f>
        <v>0</v>
      </c>
      <c r="F185" s="80">
        <f>'Alimentos&amp;Bebidas 2'!E126</f>
        <v>0</v>
      </c>
      <c r="G185" s="80">
        <f>'Alimentos&amp;Bebidas 2'!F126</f>
        <v>0</v>
      </c>
      <c r="H185" s="80">
        <f>'Alimentos&amp;Bebidas 2'!G126</f>
        <v>0</v>
      </c>
      <c r="I185" s="80">
        <f>'Alimentos&amp;Bebidas 2'!H126</f>
        <v>0</v>
      </c>
      <c r="J185" s="77">
        <f t="shared" si="143"/>
        <v>0</v>
      </c>
      <c r="K185" s="61" t="s">
        <v>26</v>
      </c>
      <c r="L185" s="66">
        <f t="shared" si="144"/>
        <v>0</v>
      </c>
      <c r="M185" s="66">
        <f t="shared" si="145"/>
        <v>0</v>
      </c>
      <c r="N185" s="66">
        <f t="shared" si="146"/>
        <v>0</v>
      </c>
      <c r="O185" s="66">
        <f t="shared" si="147"/>
        <v>0</v>
      </c>
      <c r="P185" s="66">
        <f t="shared" si="148"/>
        <v>0</v>
      </c>
      <c r="Q185" s="66">
        <f t="shared" si="149"/>
        <v>0</v>
      </c>
      <c r="R185" s="66">
        <f t="shared" si="150"/>
        <v>0</v>
      </c>
      <c r="S185" s="74">
        <f t="shared" si="151"/>
        <v>0</v>
      </c>
      <c r="T185" s="61" t="s">
        <v>26</v>
      </c>
      <c r="U185" s="72">
        <f>'Alimentos&amp;Bebidas 2'!K126</f>
        <v>0</v>
      </c>
      <c r="V185" s="72">
        <f>'Alimentos&amp;Bebidas 2'!L126</f>
        <v>0</v>
      </c>
      <c r="W185" s="72">
        <f>'Alimentos&amp;Bebidas 2'!M126</f>
        <v>0</v>
      </c>
      <c r="X185" s="72">
        <f>'Alimentos&amp;Bebidas 2'!N126</f>
        <v>0</v>
      </c>
      <c r="Y185" s="72">
        <f>'Alimentos&amp;Bebidas 2'!O126</f>
        <v>0</v>
      </c>
      <c r="Z185" s="72">
        <f>'Alimentos&amp;Bebidas 2'!P126</f>
        <v>0</v>
      </c>
      <c r="AA185" s="72">
        <f>'Alimentos&amp;Bebidas 2'!Q126</f>
        <v>0</v>
      </c>
      <c r="AB185" s="61" t="s">
        <v>26</v>
      </c>
      <c r="AC185" s="80">
        <f>'Alimentos&amp;Bebidas 2'!AB126</f>
        <v>0</v>
      </c>
      <c r="AD185" s="80">
        <f>'Alimentos&amp;Bebidas 2'!AC126</f>
        <v>0</v>
      </c>
      <c r="AE185" s="80">
        <f>'Alimentos&amp;Bebidas 2'!AD126</f>
        <v>0</v>
      </c>
      <c r="AF185" s="80">
        <f>'Alimentos&amp;Bebidas 2'!AE126</f>
        <v>0</v>
      </c>
      <c r="AG185" s="80">
        <f>'Alimentos&amp;Bebidas 2'!AF126</f>
        <v>0</v>
      </c>
      <c r="AH185" s="80">
        <f>'Alimentos&amp;Bebidas 2'!AG126</f>
        <v>0</v>
      </c>
      <c r="AI185" s="80">
        <f>'Alimentos&amp;Bebidas 2'!AH126</f>
        <v>0</v>
      </c>
      <c r="AJ185" s="61" t="s">
        <v>26</v>
      </c>
      <c r="AK185" s="66">
        <f t="shared" si="152"/>
        <v>0</v>
      </c>
      <c r="AL185" s="66">
        <f t="shared" si="169"/>
        <v>0</v>
      </c>
      <c r="AM185" s="66">
        <f t="shared" si="170"/>
        <v>0</v>
      </c>
      <c r="AN185" s="66">
        <f t="shared" si="154"/>
        <v>0</v>
      </c>
      <c r="AO185" s="66">
        <f t="shared" si="155"/>
        <v>0</v>
      </c>
      <c r="AP185" s="66">
        <f t="shared" si="156"/>
        <v>0</v>
      </c>
      <c r="AQ185" s="66">
        <f t="shared" si="157"/>
        <v>0</v>
      </c>
      <c r="AR185" s="74">
        <f t="shared" si="158"/>
        <v>0</v>
      </c>
      <c r="AS185" s="74">
        <f t="shared" si="159"/>
        <v>0</v>
      </c>
      <c r="AT185" s="61" t="s">
        <v>26</v>
      </c>
      <c r="AU185" s="66">
        <f t="shared" si="160"/>
        <v>0</v>
      </c>
      <c r="AV185" s="66">
        <f t="shared" si="161"/>
        <v>0</v>
      </c>
      <c r="AW185" s="66">
        <f t="shared" si="162"/>
        <v>0</v>
      </c>
      <c r="AX185" s="66">
        <f t="shared" si="163"/>
        <v>0</v>
      </c>
      <c r="AY185" s="66">
        <f t="shared" si="164"/>
        <v>0</v>
      </c>
      <c r="AZ185" s="66">
        <f t="shared" si="165"/>
        <v>0</v>
      </c>
      <c r="BA185" s="66">
        <f t="shared" si="166"/>
        <v>0</v>
      </c>
      <c r="BB185" s="74">
        <f t="shared" si="167"/>
        <v>0</v>
      </c>
    </row>
    <row r="186" spans="1:54" x14ac:dyDescent="0.25">
      <c r="A186" s="61" t="s">
        <v>27</v>
      </c>
      <c r="B186" s="136">
        <f t="shared" si="168"/>
        <v>0</v>
      </c>
      <c r="C186" s="80">
        <f>'Alimentos&amp;Bebidas 2'!B127</f>
        <v>0</v>
      </c>
      <c r="D186" s="80">
        <f>'Alimentos&amp;Bebidas 2'!C127</f>
        <v>0</v>
      </c>
      <c r="E186" s="80">
        <f>'Alimentos&amp;Bebidas 2'!D127</f>
        <v>0</v>
      </c>
      <c r="F186" s="80">
        <f>'Alimentos&amp;Bebidas 2'!E127</f>
        <v>0</v>
      </c>
      <c r="G186" s="80">
        <f>'Alimentos&amp;Bebidas 2'!F127</f>
        <v>0</v>
      </c>
      <c r="H186" s="80">
        <f>'Alimentos&amp;Bebidas 2'!G127</f>
        <v>0</v>
      </c>
      <c r="I186" s="80">
        <f>'Alimentos&amp;Bebidas 2'!H127</f>
        <v>0</v>
      </c>
      <c r="J186" s="77">
        <f t="shared" si="143"/>
        <v>0</v>
      </c>
      <c r="K186" s="61" t="s">
        <v>27</v>
      </c>
      <c r="L186" s="66">
        <f t="shared" si="144"/>
        <v>0</v>
      </c>
      <c r="M186" s="66">
        <f t="shared" si="145"/>
        <v>0</v>
      </c>
      <c r="N186" s="66">
        <f t="shared" si="146"/>
        <v>0</v>
      </c>
      <c r="O186" s="66">
        <f t="shared" si="147"/>
        <v>0</v>
      </c>
      <c r="P186" s="66">
        <f t="shared" si="148"/>
        <v>0</v>
      </c>
      <c r="Q186" s="66">
        <f t="shared" si="149"/>
        <v>0</v>
      </c>
      <c r="R186" s="66">
        <f t="shared" si="150"/>
        <v>0</v>
      </c>
      <c r="S186" s="74">
        <f t="shared" si="151"/>
        <v>0</v>
      </c>
      <c r="T186" s="61" t="s">
        <v>27</v>
      </c>
      <c r="U186" s="72">
        <f>'Alimentos&amp;Bebidas 2'!K127</f>
        <v>0</v>
      </c>
      <c r="V186" s="72">
        <f>'Alimentos&amp;Bebidas 2'!L127</f>
        <v>0</v>
      </c>
      <c r="W186" s="72">
        <f>'Alimentos&amp;Bebidas 2'!M127</f>
        <v>0</v>
      </c>
      <c r="X186" s="72">
        <f>'Alimentos&amp;Bebidas 2'!N127</f>
        <v>0</v>
      </c>
      <c r="Y186" s="72">
        <f>'Alimentos&amp;Bebidas 2'!O127</f>
        <v>0</v>
      </c>
      <c r="Z186" s="72">
        <f>'Alimentos&amp;Bebidas 2'!P127</f>
        <v>0</v>
      </c>
      <c r="AA186" s="72">
        <f>'Alimentos&amp;Bebidas 2'!Q127</f>
        <v>0</v>
      </c>
      <c r="AB186" s="61" t="s">
        <v>27</v>
      </c>
      <c r="AC186" s="80">
        <f>'Alimentos&amp;Bebidas 2'!AB127</f>
        <v>0</v>
      </c>
      <c r="AD186" s="80">
        <f>'Alimentos&amp;Bebidas 2'!AC127</f>
        <v>0</v>
      </c>
      <c r="AE186" s="80">
        <f>'Alimentos&amp;Bebidas 2'!AD127</f>
        <v>0</v>
      </c>
      <c r="AF186" s="80">
        <f>'Alimentos&amp;Bebidas 2'!AE127</f>
        <v>0</v>
      </c>
      <c r="AG186" s="80">
        <f>'Alimentos&amp;Bebidas 2'!AF127</f>
        <v>0</v>
      </c>
      <c r="AH186" s="80">
        <f>'Alimentos&amp;Bebidas 2'!AG127</f>
        <v>0</v>
      </c>
      <c r="AI186" s="80">
        <f>'Alimentos&amp;Bebidas 2'!AH127</f>
        <v>0</v>
      </c>
      <c r="AJ186" s="61" t="s">
        <v>27</v>
      </c>
      <c r="AK186" s="66">
        <f t="shared" si="152"/>
        <v>0</v>
      </c>
      <c r="AL186" s="66">
        <f t="shared" si="169"/>
        <v>0</v>
      </c>
      <c r="AM186" s="66">
        <f t="shared" si="170"/>
        <v>0</v>
      </c>
      <c r="AN186" s="66">
        <f t="shared" si="154"/>
        <v>0</v>
      </c>
      <c r="AO186" s="66">
        <f t="shared" si="155"/>
        <v>0</v>
      </c>
      <c r="AP186" s="66">
        <f t="shared" si="156"/>
        <v>0</v>
      </c>
      <c r="AQ186" s="66">
        <f t="shared" si="157"/>
        <v>0</v>
      </c>
      <c r="AR186" s="74">
        <f t="shared" si="158"/>
        <v>0</v>
      </c>
      <c r="AS186" s="74">
        <f t="shared" si="159"/>
        <v>0</v>
      </c>
      <c r="AT186" s="61" t="s">
        <v>27</v>
      </c>
      <c r="AU186" s="66">
        <f t="shared" si="160"/>
        <v>0</v>
      </c>
      <c r="AV186" s="66">
        <f t="shared" si="161"/>
        <v>0</v>
      </c>
      <c r="AW186" s="66">
        <f t="shared" si="162"/>
        <v>0</v>
      </c>
      <c r="AX186" s="66">
        <f t="shared" si="163"/>
        <v>0</v>
      </c>
      <c r="AY186" s="66">
        <f t="shared" si="164"/>
        <v>0</v>
      </c>
      <c r="AZ186" s="66">
        <f t="shared" si="165"/>
        <v>0</v>
      </c>
      <c r="BA186" s="66">
        <f t="shared" si="166"/>
        <v>0</v>
      </c>
      <c r="BB186" s="74">
        <f t="shared" si="167"/>
        <v>0</v>
      </c>
    </row>
    <row r="187" spans="1:54" x14ac:dyDescent="0.25">
      <c r="A187" s="61" t="s">
        <v>28</v>
      </c>
      <c r="B187" s="136">
        <f t="shared" si="168"/>
        <v>0</v>
      </c>
      <c r="C187" s="80">
        <f>'Alimentos&amp;Bebidas 2'!B128</f>
        <v>0</v>
      </c>
      <c r="D187" s="80">
        <f>'Alimentos&amp;Bebidas 2'!C128</f>
        <v>0</v>
      </c>
      <c r="E187" s="80">
        <f>'Alimentos&amp;Bebidas 2'!D128</f>
        <v>0</v>
      </c>
      <c r="F187" s="80">
        <f>'Alimentos&amp;Bebidas 2'!E128</f>
        <v>0</v>
      </c>
      <c r="G187" s="80">
        <f>'Alimentos&amp;Bebidas 2'!F128</f>
        <v>0</v>
      </c>
      <c r="H187" s="80">
        <f>'Alimentos&amp;Bebidas 2'!G128</f>
        <v>0</v>
      </c>
      <c r="I187" s="80">
        <f>'Alimentos&amp;Bebidas 2'!H128</f>
        <v>0</v>
      </c>
      <c r="J187" s="77">
        <f t="shared" si="143"/>
        <v>0</v>
      </c>
      <c r="K187" s="61" t="s">
        <v>28</v>
      </c>
      <c r="L187" s="66">
        <f t="shared" si="144"/>
        <v>0</v>
      </c>
      <c r="M187" s="66">
        <f t="shared" si="145"/>
        <v>0</v>
      </c>
      <c r="N187" s="66">
        <f t="shared" si="146"/>
        <v>0</v>
      </c>
      <c r="O187" s="66">
        <f t="shared" si="147"/>
        <v>0</v>
      </c>
      <c r="P187" s="66">
        <f t="shared" si="148"/>
        <v>0</v>
      </c>
      <c r="Q187" s="66">
        <f t="shared" si="149"/>
        <v>0</v>
      </c>
      <c r="R187" s="66">
        <f t="shared" si="150"/>
        <v>0</v>
      </c>
      <c r="S187" s="74">
        <f t="shared" si="151"/>
        <v>0</v>
      </c>
      <c r="T187" s="61" t="s">
        <v>28</v>
      </c>
      <c r="U187" s="72">
        <f>'Alimentos&amp;Bebidas 2'!K128</f>
        <v>0</v>
      </c>
      <c r="V187" s="72">
        <f>'Alimentos&amp;Bebidas 2'!L128</f>
        <v>0</v>
      </c>
      <c r="W187" s="72">
        <f>'Alimentos&amp;Bebidas 2'!M128</f>
        <v>0</v>
      </c>
      <c r="X187" s="72">
        <f>'Alimentos&amp;Bebidas 2'!N128</f>
        <v>0</v>
      </c>
      <c r="Y187" s="72">
        <f>'Alimentos&amp;Bebidas 2'!O128</f>
        <v>0</v>
      </c>
      <c r="Z187" s="72">
        <f>'Alimentos&amp;Bebidas 2'!P128</f>
        <v>0</v>
      </c>
      <c r="AA187" s="72">
        <f>'Alimentos&amp;Bebidas 2'!Q128</f>
        <v>0</v>
      </c>
      <c r="AB187" s="61" t="s">
        <v>28</v>
      </c>
      <c r="AC187" s="80">
        <f>'Alimentos&amp;Bebidas 2'!AB128</f>
        <v>0</v>
      </c>
      <c r="AD187" s="80">
        <f>'Alimentos&amp;Bebidas 2'!AC128</f>
        <v>0</v>
      </c>
      <c r="AE187" s="80">
        <f>'Alimentos&amp;Bebidas 2'!AD128</f>
        <v>0</v>
      </c>
      <c r="AF187" s="80">
        <f>'Alimentos&amp;Bebidas 2'!AE128</f>
        <v>0</v>
      </c>
      <c r="AG187" s="80">
        <f>'Alimentos&amp;Bebidas 2'!AF128</f>
        <v>0</v>
      </c>
      <c r="AH187" s="80">
        <f>'Alimentos&amp;Bebidas 2'!AG128</f>
        <v>0</v>
      </c>
      <c r="AI187" s="80">
        <f>'Alimentos&amp;Bebidas 2'!AH128</f>
        <v>0</v>
      </c>
      <c r="AJ187" s="61" t="s">
        <v>28</v>
      </c>
      <c r="AK187" s="66">
        <f t="shared" si="152"/>
        <v>0</v>
      </c>
      <c r="AL187" s="66">
        <f t="shared" si="169"/>
        <v>0</v>
      </c>
      <c r="AM187" s="66">
        <f t="shared" si="170"/>
        <v>0</v>
      </c>
      <c r="AN187" s="66">
        <f t="shared" si="154"/>
        <v>0</v>
      </c>
      <c r="AO187" s="66">
        <f t="shared" si="155"/>
        <v>0</v>
      </c>
      <c r="AP187" s="66">
        <f t="shared" si="156"/>
        <v>0</v>
      </c>
      <c r="AQ187" s="66">
        <f t="shared" si="157"/>
        <v>0</v>
      </c>
      <c r="AR187" s="74">
        <f t="shared" si="158"/>
        <v>0</v>
      </c>
      <c r="AS187" s="74">
        <f t="shared" si="159"/>
        <v>0</v>
      </c>
      <c r="AT187" s="61" t="s">
        <v>28</v>
      </c>
      <c r="AU187" s="66">
        <f t="shared" si="160"/>
        <v>0</v>
      </c>
      <c r="AV187" s="66">
        <f t="shared" si="161"/>
        <v>0</v>
      </c>
      <c r="AW187" s="66">
        <f t="shared" si="162"/>
        <v>0</v>
      </c>
      <c r="AX187" s="66">
        <f t="shared" si="163"/>
        <v>0</v>
      </c>
      <c r="AY187" s="66">
        <f t="shared" si="164"/>
        <v>0</v>
      </c>
      <c r="AZ187" s="66">
        <f t="shared" si="165"/>
        <v>0</v>
      </c>
      <c r="BA187" s="66">
        <f t="shared" si="166"/>
        <v>0</v>
      </c>
      <c r="BB187" s="74">
        <f t="shared" si="167"/>
        <v>0</v>
      </c>
    </row>
    <row r="188" spans="1:54" x14ac:dyDescent="0.25">
      <c r="A188" s="61" t="s">
        <v>29</v>
      </c>
      <c r="B188" s="136">
        <f t="shared" si="168"/>
        <v>0</v>
      </c>
      <c r="C188" s="80">
        <f>'Alimentos&amp;Bebidas 2'!B129</f>
        <v>0</v>
      </c>
      <c r="D188" s="80">
        <f>'Alimentos&amp;Bebidas 2'!C129</f>
        <v>0</v>
      </c>
      <c r="E188" s="80">
        <f>'Alimentos&amp;Bebidas 2'!D129</f>
        <v>0</v>
      </c>
      <c r="F188" s="80">
        <f>'Alimentos&amp;Bebidas 2'!E129</f>
        <v>0</v>
      </c>
      <c r="G188" s="80">
        <f>'Alimentos&amp;Bebidas 2'!F129</f>
        <v>0</v>
      </c>
      <c r="H188" s="80">
        <f>'Alimentos&amp;Bebidas 2'!G129</f>
        <v>0</v>
      </c>
      <c r="I188" s="80">
        <f>'Alimentos&amp;Bebidas 2'!H129</f>
        <v>0</v>
      </c>
      <c r="J188" s="77">
        <f t="shared" si="143"/>
        <v>0</v>
      </c>
      <c r="K188" s="61" t="s">
        <v>29</v>
      </c>
      <c r="L188" s="66">
        <f t="shared" si="144"/>
        <v>0</v>
      </c>
      <c r="M188" s="66">
        <f t="shared" si="145"/>
        <v>0</v>
      </c>
      <c r="N188" s="66">
        <f t="shared" si="146"/>
        <v>0</v>
      </c>
      <c r="O188" s="66">
        <f t="shared" si="147"/>
        <v>0</v>
      </c>
      <c r="P188" s="66">
        <f t="shared" si="148"/>
        <v>0</v>
      </c>
      <c r="Q188" s="66">
        <f t="shared" si="149"/>
        <v>0</v>
      </c>
      <c r="R188" s="66">
        <f t="shared" si="150"/>
        <v>0</v>
      </c>
      <c r="S188" s="74">
        <f t="shared" si="151"/>
        <v>0</v>
      </c>
      <c r="T188" s="61" t="s">
        <v>29</v>
      </c>
      <c r="U188" s="72">
        <f>'Alimentos&amp;Bebidas 2'!K129</f>
        <v>0</v>
      </c>
      <c r="V188" s="72">
        <f>'Alimentos&amp;Bebidas 2'!L129</f>
        <v>0</v>
      </c>
      <c r="W188" s="72">
        <f>'Alimentos&amp;Bebidas 2'!M129</f>
        <v>0</v>
      </c>
      <c r="X188" s="72">
        <f>'Alimentos&amp;Bebidas 2'!N129</f>
        <v>0</v>
      </c>
      <c r="Y188" s="72">
        <f>'Alimentos&amp;Bebidas 2'!O129</f>
        <v>0</v>
      </c>
      <c r="Z188" s="72">
        <f>'Alimentos&amp;Bebidas 2'!P129</f>
        <v>0</v>
      </c>
      <c r="AA188" s="72">
        <f>'Alimentos&amp;Bebidas 2'!Q129</f>
        <v>0</v>
      </c>
      <c r="AB188" s="61" t="s">
        <v>29</v>
      </c>
      <c r="AC188" s="80">
        <f>'Alimentos&amp;Bebidas 2'!AB129</f>
        <v>0</v>
      </c>
      <c r="AD188" s="80">
        <f>'Alimentos&amp;Bebidas 2'!AC129</f>
        <v>0</v>
      </c>
      <c r="AE188" s="80">
        <f>'Alimentos&amp;Bebidas 2'!AD129</f>
        <v>0</v>
      </c>
      <c r="AF188" s="80">
        <f>'Alimentos&amp;Bebidas 2'!AE129</f>
        <v>0</v>
      </c>
      <c r="AG188" s="80">
        <f>'Alimentos&amp;Bebidas 2'!AF129</f>
        <v>0</v>
      </c>
      <c r="AH188" s="80">
        <f>'Alimentos&amp;Bebidas 2'!AG129</f>
        <v>0</v>
      </c>
      <c r="AI188" s="80">
        <f>'Alimentos&amp;Bebidas 2'!AH129</f>
        <v>0</v>
      </c>
      <c r="AJ188" s="61" t="s">
        <v>29</v>
      </c>
      <c r="AK188" s="66">
        <f t="shared" si="152"/>
        <v>0</v>
      </c>
      <c r="AL188" s="66">
        <f t="shared" si="169"/>
        <v>0</v>
      </c>
      <c r="AM188" s="66">
        <f t="shared" si="170"/>
        <v>0</v>
      </c>
      <c r="AN188" s="66">
        <f t="shared" si="154"/>
        <v>0</v>
      </c>
      <c r="AO188" s="66">
        <f t="shared" si="155"/>
        <v>0</v>
      </c>
      <c r="AP188" s="66">
        <f t="shared" si="156"/>
        <v>0</v>
      </c>
      <c r="AQ188" s="66">
        <f t="shared" si="157"/>
        <v>0</v>
      </c>
      <c r="AR188" s="74">
        <f t="shared" si="158"/>
        <v>0</v>
      </c>
      <c r="AS188" s="74">
        <f t="shared" si="159"/>
        <v>0</v>
      </c>
      <c r="AT188" s="61" t="s">
        <v>29</v>
      </c>
      <c r="AU188" s="66">
        <f t="shared" si="160"/>
        <v>0</v>
      </c>
      <c r="AV188" s="66">
        <f t="shared" si="161"/>
        <v>0</v>
      </c>
      <c r="AW188" s="66">
        <f t="shared" si="162"/>
        <v>0</v>
      </c>
      <c r="AX188" s="66">
        <f t="shared" si="163"/>
        <v>0</v>
      </c>
      <c r="AY188" s="66">
        <f t="shared" si="164"/>
        <v>0</v>
      </c>
      <c r="AZ188" s="66">
        <f t="shared" si="165"/>
        <v>0</v>
      </c>
      <c r="BA188" s="66">
        <f t="shared" si="166"/>
        <v>0</v>
      </c>
      <c r="BB188" s="74">
        <f t="shared" si="167"/>
        <v>0</v>
      </c>
    </row>
    <row r="189" spans="1:54" x14ac:dyDescent="0.25">
      <c r="A189" s="61" t="s">
        <v>30</v>
      </c>
      <c r="B189" s="136">
        <f t="shared" si="168"/>
        <v>0</v>
      </c>
      <c r="C189" s="80">
        <f>'Alimentos&amp;Bebidas 2'!B130</f>
        <v>0</v>
      </c>
      <c r="D189" s="80">
        <f>'Alimentos&amp;Bebidas 2'!C130</f>
        <v>0</v>
      </c>
      <c r="E189" s="80">
        <f>'Alimentos&amp;Bebidas 2'!D130</f>
        <v>0</v>
      </c>
      <c r="F189" s="80">
        <f>'Alimentos&amp;Bebidas 2'!E130</f>
        <v>0</v>
      </c>
      <c r="G189" s="80">
        <f>'Alimentos&amp;Bebidas 2'!F130</f>
        <v>0</v>
      </c>
      <c r="H189" s="80">
        <f>'Alimentos&amp;Bebidas 2'!G130</f>
        <v>0</v>
      </c>
      <c r="I189" s="80">
        <f>'Alimentos&amp;Bebidas 2'!H130</f>
        <v>0</v>
      </c>
      <c r="J189" s="77">
        <f t="shared" si="143"/>
        <v>0</v>
      </c>
      <c r="K189" s="61" t="s">
        <v>30</v>
      </c>
      <c r="L189" s="66">
        <f t="shared" si="144"/>
        <v>0</v>
      </c>
      <c r="M189" s="66">
        <f t="shared" si="145"/>
        <v>0</v>
      </c>
      <c r="N189" s="66">
        <f t="shared" si="146"/>
        <v>0</v>
      </c>
      <c r="O189" s="66">
        <f t="shared" si="147"/>
        <v>0</v>
      </c>
      <c r="P189" s="66">
        <f t="shared" si="148"/>
        <v>0</v>
      </c>
      <c r="Q189" s="66">
        <f t="shared" si="149"/>
        <v>0</v>
      </c>
      <c r="R189" s="66">
        <f t="shared" si="150"/>
        <v>0</v>
      </c>
      <c r="S189" s="74">
        <f t="shared" si="151"/>
        <v>0</v>
      </c>
      <c r="T189" s="61" t="s">
        <v>30</v>
      </c>
      <c r="U189" s="72">
        <f>'Alimentos&amp;Bebidas 2'!K130</f>
        <v>0</v>
      </c>
      <c r="V189" s="72">
        <f>'Alimentos&amp;Bebidas 2'!L130</f>
        <v>0</v>
      </c>
      <c r="W189" s="72">
        <f>'Alimentos&amp;Bebidas 2'!M130</f>
        <v>0</v>
      </c>
      <c r="X189" s="72">
        <f>'Alimentos&amp;Bebidas 2'!N130</f>
        <v>0</v>
      </c>
      <c r="Y189" s="72">
        <f>'Alimentos&amp;Bebidas 2'!O130</f>
        <v>0</v>
      </c>
      <c r="Z189" s="72">
        <f>'Alimentos&amp;Bebidas 2'!P130</f>
        <v>0</v>
      </c>
      <c r="AA189" s="72">
        <f>'Alimentos&amp;Bebidas 2'!Q130</f>
        <v>0</v>
      </c>
      <c r="AB189" s="61" t="s">
        <v>30</v>
      </c>
      <c r="AC189" s="80">
        <f>'Alimentos&amp;Bebidas 2'!AB130</f>
        <v>0</v>
      </c>
      <c r="AD189" s="80">
        <f>'Alimentos&amp;Bebidas 2'!AC130</f>
        <v>0</v>
      </c>
      <c r="AE189" s="80">
        <f>'Alimentos&amp;Bebidas 2'!AD130</f>
        <v>0</v>
      </c>
      <c r="AF189" s="80">
        <f>'Alimentos&amp;Bebidas 2'!AE130</f>
        <v>0</v>
      </c>
      <c r="AG189" s="80">
        <f>'Alimentos&amp;Bebidas 2'!AF130</f>
        <v>0</v>
      </c>
      <c r="AH189" s="80">
        <f>'Alimentos&amp;Bebidas 2'!AG130</f>
        <v>0</v>
      </c>
      <c r="AI189" s="80">
        <f>'Alimentos&amp;Bebidas 2'!AH130</f>
        <v>0</v>
      </c>
      <c r="AJ189" s="61" t="s">
        <v>30</v>
      </c>
      <c r="AK189" s="66">
        <f t="shared" si="152"/>
        <v>0</v>
      </c>
      <c r="AL189" s="66">
        <f t="shared" si="169"/>
        <v>0</v>
      </c>
      <c r="AM189" s="66">
        <f t="shared" si="170"/>
        <v>0</v>
      </c>
      <c r="AN189" s="66">
        <f t="shared" si="154"/>
        <v>0</v>
      </c>
      <c r="AO189" s="66">
        <f t="shared" si="155"/>
        <v>0</v>
      </c>
      <c r="AP189" s="66">
        <f t="shared" si="156"/>
        <v>0</v>
      </c>
      <c r="AQ189" s="66">
        <f t="shared" si="157"/>
        <v>0</v>
      </c>
      <c r="AR189" s="74">
        <f t="shared" si="158"/>
        <v>0</v>
      </c>
      <c r="AS189" s="74">
        <f t="shared" si="159"/>
        <v>0</v>
      </c>
      <c r="AT189" s="61" t="s">
        <v>30</v>
      </c>
      <c r="AU189" s="66">
        <f t="shared" si="160"/>
        <v>0</v>
      </c>
      <c r="AV189" s="66">
        <f t="shared" si="161"/>
        <v>0</v>
      </c>
      <c r="AW189" s="66">
        <f t="shared" si="162"/>
        <v>0</v>
      </c>
      <c r="AX189" s="66">
        <f t="shared" si="163"/>
        <v>0</v>
      </c>
      <c r="AY189" s="66">
        <f t="shared" si="164"/>
        <v>0</v>
      </c>
      <c r="AZ189" s="66">
        <f t="shared" si="165"/>
        <v>0</v>
      </c>
      <c r="BA189" s="66">
        <f t="shared" si="166"/>
        <v>0</v>
      </c>
      <c r="BB189" s="74">
        <f t="shared" si="167"/>
        <v>0</v>
      </c>
    </row>
    <row r="190" spans="1:54" x14ac:dyDescent="0.25">
      <c r="A190" s="61" t="s">
        <v>31</v>
      </c>
      <c r="B190" s="136">
        <f t="shared" si="168"/>
        <v>0</v>
      </c>
      <c r="C190" s="80">
        <f>'Alimentos&amp;Bebidas 2'!B131</f>
        <v>0</v>
      </c>
      <c r="D190" s="80">
        <f>'Alimentos&amp;Bebidas 2'!C131</f>
        <v>0</v>
      </c>
      <c r="E190" s="80">
        <f>'Alimentos&amp;Bebidas 2'!D131</f>
        <v>0</v>
      </c>
      <c r="F190" s="80">
        <f>'Alimentos&amp;Bebidas 2'!E131</f>
        <v>0</v>
      </c>
      <c r="G190" s="80">
        <f>'Alimentos&amp;Bebidas 2'!F131</f>
        <v>0</v>
      </c>
      <c r="H190" s="80">
        <f>'Alimentos&amp;Bebidas 2'!G131</f>
        <v>0</v>
      </c>
      <c r="I190" s="80">
        <f>'Alimentos&amp;Bebidas 2'!H131</f>
        <v>0</v>
      </c>
      <c r="J190" s="77">
        <f t="shared" si="143"/>
        <v>0</v>
      </c>
      <c r="K190" s="61" t="s">
        <v>31</v>
      </c>
      <c r="L190" s="66">
        <f t="shared" si="144"/>
        <v>0</v>
      </c>
      <c r="M190" s="66">
        <f t="shared" si="145"/>
        <v>0</v>
      </c>
      <c r="N190" s="66">
        <f t="shared" si="146"/>
        <v>0</v>
      </c>
      <c r="O190" s="66">
        <f t="shared" si="147"/>
        <v>0</v>
      </c>
      <c r="P190" s="66">
        <f t="shared" si="148"/>
        <v>0</v>
      </c>
      <c r="Q190" s="66">
        <f t="shared" si="149"/>
        <v>0</v>
      </c>
      <c r="R190" s="66">
        <f t="shared" si="150"/>
        <v>0</v>
      </c>
      <c r="S190" s="74">
        <f t="shared" si="151"/>
        <v>0</v>
      </c>
      <c r="T190" s="61" t="s">
        <v>31</v>
      </c>
      <c r="U190" s="72">
        <f>'Alimentos&amp;Bebidas 2'!K131</f>
        <v>0</v>
      </c>
      <c r="V190" s="72">
        <f>'Alimentos&amp;Bebidas 2'!L131</f>
        <v>0</v>
      </c>
      <c r="W190" s="72">
        <f>'Alimentos&amp;Bebidas 2'!M131</f>
        <v>0</v>
      </c>
      <c r="X190" s="72">
        <f>'Alimentos&amp;Bebidas 2'!N131</f>
        <v>0</v>
      </c>
      <c r="Y190" s="72">
        <f>'Alimentos&amp;Bebidas 2'!O131</f>
        <v>0</v>
      </c>
      <c r="Z190" s="72">
        <f>'Alimentos&amp;Bebidas 2'!P131</f>
        <v>0</v>
      </c>
      <c r="AA190" s="72">
        <f>'Alimentos&amp;Bebidas 2'!Q131</f>
        <v>0</v>
      </c>
      <c r="AB190" s="61" t="s">
        <v>31</v>
      </c>
      <c r="AC190" s="80">
        <f>'Alimentos&amp;Bebidas 2'!AB131</f>
        <v>0</v>
      </c>
      <c r="AD190" s="80">
        <f>'Alimentos&amp;Bebidas 2'!AC131</f>
        <v>0</v>
      </c>
      <c r="AE190" s="80">
        <f>'Alimentos&amp;Bebidas 2'!AD131</f>
        <v>0</v>
      </c>
      <c r="AF190" s="80">
        <f>'Alimentos&amp;Bebidas 2'!AE131</f>
        <v>0</v>
      </c>
      <c r="AG190" s="80">
        <f>'Alimentos&amp;Bebidas 2'!AF131</f>
        <v>0</v>
      </c>
      <c r="AH190" s="80">
        <f>'Alimentos&amp;Bebidas 2'!AG131</f>
        <v>0</v>
      </c>
      <c r="AI190" s="80">
        <f>'Alimentos&amp;Bebidas 2'!AH131</f>
        <v>0</v>
      </c>
      <c r="AJ190" s="61" t="s">
        <v>31</v>
      </c>
      <c r="AK190" s="66">
        <f t="shared" si="152"/>
        <v>0</v>
      </c>
      <c r="AL190" s="66">
        <f t="shared" si="169"/>
        <v>0</v>
      </c>
      <c r="AM190" s="66">
        <f t="shared" si="170"/>
        <v>0</v>
      </c>
      <c r="AN190" s="66">
        <f t="shared" si="154"/>
        <v>0</v>
      </c>
      <c r="AO190" s="66">
        <f t="shared" si="155"/>
        <v>0</v>
      </c>
      <c r="AP190" s="66">
        <f t="shared" si="156"/>
        <v>0</v>
      </c>
      <c r="AQ190" s="66">
        <f t="shared" si="157"/>
        <v>0</v>
      </c>
      <c r="AR190" s="74">
        <f t="shared" si="158"/>
        <v>0</v>
      </c>
      <c r="AS190" s="74">
        <f t="shared" si="159"/>
        <v>0</v>
      </c>
      <c r="AT190" s="61" t="s">
        <v>31</v>
      </c>
      <c r="AU190" s="66">
        <f t="shared" si="160"/>
        <v>0</v>
      </c>
      <c r="AV190" s="66">
        <f t="shared" si="161"/>
        <v>0</v>
      </c>
      <c r="AW190" s="66">
        <f t="shared" si="162"/>
        <v>0</v>
      </c>
      <c r="AX190" s="66">
        <f t="shared" si="163"/>
        <v>0</v>
      </c>
      <c r="AY190" s="66">
        <f t="shared" si="164"/>
        <v>0</v>
      </c>
      <c r="AZ190" s="66">
        <f t="shared" si="165"/>
        <v>0</v>
      </c>
      <c r="BA190" s="66">
        <f t="shared" si="166"/>
        <v>0</v>
      </c>
      <c r="BB190" s="74">
        <f t="shared" si="167"/>
        <v>0</v>
      </c>
    </row>
    <row r="191" spans="1:54" x14ac:dyDescent="0.25">
      <c r="A191" s="61" t="s">
        <v>32</v>
      </c>
      <c r="B191" s="136">
        <f t="shared" si="168"/>
        <v>0</v>
      </c>
      <c r="C191" s="80">
        <f>'Alimentos&amp;Bebidas 2'!B132</f>
        <v>0</v>
      </c>
      <c r="D191" s="80">
        <f>'Alimentos&amp;Bebidas 2'!C132</f>
        <v>0</v>
      </c>
      <c r="E191" s="80">
        <f>'Alimentos&amp;Bebidas 2'!D132</f>
        <v>0</v>
      </c>
      <c r="F191" s="80">
        <f>'Alimentos&amp;Bebidas 2'!E132</f>
        <v>0</v>
      </c>
      <c r="G191" s="80">
        <f>'Alimentos&amp;Bebidas 2'!F132</f>
        <v>0</v>
      </c>
      <c r="H191" s="80">
        <f>'Alimentos&amp;Bebidas 2'!G132</f>
        <v>0</v>
      </c>
      <c r="I191" s="80">
        <f>'Alimentos&amp;Bebidas 2'!H132</f>
        <v>0</v>
      </c>
      <c r="J191" s="77">
        <f t="shared" si="143"/>
        <v>0</v>
      </c>
      <c r="K191" s="61" t="s">
        <v>32</v>
      </c>
      <c r="L191" s="66">
        <f t="shared" si="144"/>
        <v>0</v>
      </c>
      <c r="M191" s="66">
        <f t="shared" si="145"/>
        <v>0</v>
      </c>
      <c r="N191" s="66">
        <f t="shared" si="146"/>
        <v>0</v>
      </c>
      <c r="O191" s="66">
        <f t="shared" si="147"/>
        <v>0</v>
      </c>
      <c r="P191" s="66">
        <f t="shared" si="148"/>
        <v>0</v>
      </c>
      <c r="Q191" s="66">
        <f t="shared" si="149"/>
        <v>0</v>
      </c>
      <c r="R191" s="66">
        <f t="shared" si="150"/>
        <v>0</v>
      </c>
      <c r="S191" s="74">
        <f t="shared" si="151"/>
        <v>0</v>
      </c>
      <c r="T191" s="61" t="s">
        <v>32</v>
      </c>
      <c r="U191" s="72">
        <f>'Alimentos&amp;Bebidas 2'!K132</f>
        <v>0</v>
      </c>
      <c r="V191" s="72">
        <f>'Alimentos&amp;Bebidas 2'!L132</f>
        <v>0</v>
      </c>
      <c r="W191" s="72">
        <f>'Alimentos&amp;Bebidas 2'!M132</f>
        <v>0</v>
      </c>
      <c r="X191" s="72">
        <f>'Alimentos&amp;Bebidas 2'!N132</f>
        <v>0</v>
      </c>
      <c r="Y191" s="72">
        <f>'Alimentos&amp;Bebidas 2'!O132</f>
        <v>0</v>
      </c>
      <c r="Z191" s="72">
        <f>'Alimentos&amp;Bebidas 2'!P132</f>
        <v>0</v>
      </c>
      <c r="AA191" s="72">
        <f>'Alimentos&amp;Bebidas 2'!Q132</f>
        <v>0</v>
      </c>
      <c r="AB191" s="61" t="s">
        <v>32</v>
      </c>
      <c r="AC191" s="80">
        <f>'Alimentos&amp;Bebidas 2'!AB132</f>
        <v>0</v>
      </c>
      <c r="AD191" s="80">
        <f>'Alimentos&amp;Bebidas 2'!AC132</f>
        <v>0</v>
      </c>
      <c r="AE191" s="80">
        <f>'Alimentos&amp;Bebidas 2'!AD132</f>
        <v>0</v>
      </c>
      <c r="AF191" s="80">
        <f>'Alimentos&amp;Bebidas 2'!AE132</f>
        <v>0</v>
      </c>
      <c r="AG191" s="80">
        <f>'Alimentos&amp;Bebidas 2'!AF132</f>
        <v>0</v>
      </c>
      <c r="AH191" s="80">
        <f>'Alimentos&amp;Bebidas 2'!AG132</f>
        <v>0</v>
      </c>
      <c r="AI191" s="80">
        <f>'Alimentos&amp;Bebidas 2'!AH132</f>
        <v>0</v>
      </c>
      <c r="AJ191" s="61" t="s">
        <v>32</v>
      </c>
      <c r="AK191" s="66">
        <f t="shared" si="152"/>
        <v>0</v>
      </c>
      <c r="AL191" s="66">
        <f t="shared" si="169"/>
        <v>0</v>
      </c>
      <c r="AM191" s="66">
        <f t="shared" si="170"/>
        <v>0</v>
      </c>
      <c r="AN191" s="66">
        <f t="shared" si="154"/>
        <v>0</v>
      </c>
      <c r="AO191" s="66">
        <f t="shared" si="155"/>
        <v>0</v>
      </c>
      <c r="AP191" s="66">
        <f t="shared" si="156"/>
        <v>0</v>
      </c>
      <c r="AQ191" s="66">
        <f t="shared" si="157"/>
        <v>0</v>
      </c>
      <c r="AR191" s="74">
        <f t="shared" si="158"/>
        <v>0</v>
      </c>
      <c r="AS191" s="74">
        <f t="shared" si="159"/>
        <v>0</v>
      </c>
      <c r="AT191" s="61" t="s">
        <v>32</v>
      </c>
      <c r="AU191" s="66">
        <f t="shared" si="160"/>
        <v>0</v>
      </c>
      <c r="AV191" s="66">
        <f t="shared" si="161"/>
        <v>0</v>
      </c>
      <c r="AW191" s="66">
        <f t="shared" si="162"/>
        <v>0</v>
      </c>
      <c r="AX191" s="66">
        <f t="shared" si="163"/>
        <v>0</v>
      </c>
      <c r="AY191" s="66">
        <f t="shared" si="164"/>
        <v>0</v>
      </c>
      <c r="AZ191" s="66">
        <f t="shared" si="165"/>
        <v>0</v>
      </c>
      <c r="BA191" s="66">
        <f t="shared" si="166"/>
        <v>0</v>
      </c>
      <c r="BB191" s="74">
        <f t="shared" si="167"/>
        <v>0</v>
      </c>
    </row>
    <row r="192" spans="1:54" x14ac:dyDescent="0.25">
      <c r="A192" s="61" t="s">
        <v>33</v>
      </c>
      <c r="B192" s="136">
        <f t="shared" si="168"/>
        <v>374.97264705882355</v>
      </c>
      <c r="C192" s="80">
        <f>'Alimentos&amp;Bebidas 2'!B133</f>
        <v>0.96879080842629717</v>
      </c>
      <c r="D192" s="80">
        <f>'Alimentos&amp;Bebidas 2'!C133</f>
        <v>0</v>
      </c>
      <c r="E192" s="80">
        <f>'Alimentos&amp;Bebidas 2'!D133</f>
        <v>0</v>
      </c>
      <c r="F192" s="80">
        <f>'Alimentos&amp;Bebidas 2'!E133</f>
        <v>0</v>
      </c>
      <c r="G192" s="80">
        <f>'Alimentos&amp;Bebidas 2'!F133</f>
        <v>3.1209191573702916E-2</v>
      </c>
      <c r="H192" s="80">
        <f>'Alimentos&amp;Bebidas 2'!G133</f>
        <v>0</v>
      </c>
      <c r="I192" s="80">
        <f>'Alimentos&amp;Bebidas 2'!H133</f>
        <v>0</v>
      </c>
      <c r="J192" s="77">
        <f t="shared" si="143"/>
        <v>1</v>
      </c>
      <c r="K192" s="61" t="s">
        <v>33</v>
      </c>
      <c r="L192" s="66">
        <f t="shared" si="144"/>
        <v>363.27005388186626</v>
      </c>
      <c r="M192" s="66">
        <f t="shared" si="145"/>
        <v>0</v>
      </c>
      <c r="N192" s="66">
        <f t="shared" si="146"/>
        <v>0</v>
      </c>
      <c r="O192" s="66">
        <f t="shared" si="147"/>
        <v>0</v>
      </c>
      <c r="P192" s="66">
        <f t="shared" si="148"/>
        <v>11.702593176957313</v>
      </c>
      <c r="Q192" s="66">
        <f t="shared" si="149"/>
        <v>0</v>
      </c>
      <c r="R192" s="66">
        <f t="shared" si="150"/>
        <v>0</v>
      </c>
      <c r="S192" s="74">
        <f t="shared" si="151"/>
        <v>374.97264705882355</v>
      </c>
      <c r="T192" s="61" t="s">
        <v>33</v>
      </c>
      <c r="U192" s="72">
        <f>'Alimentos&amp;Bebidas 2'!K133</f>
        <v>0.78529411764705881</v>
      </c>
      <c r="V192" s="72">
        <f>'Alimentos&amp;Bebidas 2'!L133</f>
        <v>0</v>
      </c>
      <c r="W192" s="72">
        <f>'Alimentos&amp;Bebidas 2'!M133</f>
        <v>0</v>
      </c>
      <c r="X192" s="72">
        <f>'Alimentos&amp;Bebidas 2'!N133</f>
        <v>0</v>
      </c>
      <c r="Y192" s="72">
        <f>'Alimentos&amp;Bebidas 2'!O133</f>
        <v>0.85</v>
      </c>
      <c r="Z192" s="72">
        <f>'Alimentos&amp;Bebidas 2'!P133</f>
        <v>0</v>
      </c>
      <c r="AA192" s="72">
        <f>'Alimentos&amp;Bebidas 2'!Q133</f>
        <v>0</v>
      </c>
      <c r="AB192" s="61" t="s">
        <v>33</v>
      </c>
      <c r="AC192" s="80">
        <f>'Alimentos&amp;Bebidas 2'!AB133</f>
        <v>0.96699999999999997</v>
      </c>
      <c r="AD192" s="80">
        <f>'Alimentos&amp;Bebidas 2'!AC133</f>
        <v>0</v>
      </c>
      <c r="AE192" s="80">
        <f>'Alimentos&amp;Bebidas 2'!AD133</f>
        <v>0</v>
      </c>
      <c r="AF192" s="80">
        <f>'Alimentos&amp;Bebidas 2'!AE133</f>
        <v>0</v>
      </c>
      <c r="AG192" s="80">
        <f>'Alimentos&amp;Bebidas 2'!AF133</f>
        <v>0.85</v>
      </c>
      <c r="AH192" s="80">
        <f>'Alimentos&amp;Bebidas 2'!AG133</f>
        <v>0</v>
      </c>
      <c r="AI192" s="80">
        <f>'Alimentos&amp;Bebidas 2'!AH133</f>
        <v>0</v>
      </c>
      <c r="AJ192" s="61" t="s">
        <v>33</v>
      </c>
      <c r="AK192" s="66">
        <f t="shared" si="152"/>
        <v>285.27383643075967</v>
      </c>
      <c r="AL192" s="66">
        <f t="shared" si="169"/>
        <v>0</v>
      </c>
      <c r="AM192" s="66">
        <f t="shared" si="170"/>
        <v>0</v>
      </c>
      <c r="AN192" s="66">
        <f t="shared" si="154"/>
        <v>0</v>
      </c>
      <c r="AO192" s="66">
        <f t="shared" si="155"/>
        <v>9.9472042004137151</v>
      </c>
      <c r="AP192" s="66">
        <f t="shared" si="156"/>
        <v>0</v>
      </c>
      <c r="AQ192" s="66">
        <f t="shared" si="157"/>
        <v>0</v>
      </c>
      <c r="AR192" s="74">
        <f t="shared" si="158"/>
        <v>295.22104063117337</v>
      </c>
      <c r="AS192" s="74">
        <f t="shared" si="159"/>
        <v>79.751606427650188</v>
      </c>
      <c r="AT192" s="61" t="s">
        <v>33</v>
      </c>
      <c r="AU192" s="66">
        <f>IFERROR(L192*(1-U192/(AC192)),0)</f>
        <v>68.26091589762666</v>
      </c>
      <c r="AV192" s="66">
        <f t="shared" si="161"/>
        <v>0</v>
      </c>
      <c r="AW192" s="66">
        <f t="shared" si="162"/>
        <v>0</v>
      </c>
      <c r="AX192" s="66">
        <f t="shared" si="163"/>
        <v>0</v>
      </c>
      <c r="AY192" s="66">
        <f t="shared" si="164"/>
        <v>0</v>
      </c>
      <c r="AZ192" s="66">
        <f t="shared" si="165"/>
        <v>0</v>
      </c>
      <c r="BA192" s="66">
        <f t="shared" si="166"/>
        <v>0</v>
      </c>
      <c r="BB192" s="74">
        <f t="shared" si="167"/>
        <v>68.26091589762666</v>
      </c>
    </row>
    <row r="193" spans="1:54" x14ac:dyDescent="0.25">
      <c r="A193" s="61" t="s">
        <v>34</v>
      </c>
      <c r="B193" s="136">
        <f t="shared" si="168"/>
        <v>0</v>
      </c>
      <c r="C193" s="80">
        <f>'Alimentos&amp;Bebidas 2'!B134</f>
        <v>0</v>
      </c>
      <c r="D193" s="80">
        <f>'Alimentos&amp;Bebidas 2'!C134</f>
        <v>0</v>
      </c>
      <c r="E193" s="80">
        <f>'Alimentos&amp;Bebidas 2'!D134</f>
        <v>0</v>
      </c>
      <c r="F193" s="80">
        <f>'Alimentos&amp;Bebidas 2'!E134</f>
        <v>0</v>
      </c>
      <c r="G193" s="80">
        <f>'Alimentos&amp;Bebidas 2'!F134</f>
        <v>0</v>
      </c>
      <c r="H193" s="80">
        <f>'Alimentos&amp;Bebidas 2'!G134</f>
        <v>0</v>
      </c>
      <c r="I193" s="80">
        <f>'Alimentos&amp;Bebidas 2'!H134</f>
        <v>0</v>
      </c>
      <c r="J193" s="77">
        <f t="shared" si="143"/>
        <v>0</v>
      </c>
      <c r="K193" s="61" t="s">
        <v>34</v>
      </c>
      <c r="L193" s="66">
        <f t="shared" si="144"/>
        <v>0</v>
      </c>
      <c r="M193" s="66">
        <f t="shared" si="145"/>
        <v>0</v>
      </c>
      <c r="N193" s="66">
        <f t="shared" si="146"/>
        <v>0</v>
      </c>
      <c r="O193" s="66">
        <f t="shared" si="147"/>
        <v>0</v>
      </c>
      <c r="P193" s="66">
        <f t="shared" si="148"/>
        <v>0</v>
      </c>
      <c r="Q193" s="66">
        <f t="shared" si="149"/>
        <v>0</v>
      </c>
      <c r="R193" s="66">
        <f t="shared" si="150"/>
        <v>0</v>
      </c>
      <c r="S193" s="74">
        <f>SUM(L193:R193)</f>
        <v>0</v>
      </c>
      <c r="T193" s="61" t="s">
        <v>34</v>
      </c>
      <c r="U193" s="72">
        <f>'Alimentos&amp;Bebidas 2'!K134</f>
        <v>0</v>
      </c>
      <c r="V193" s="72">
        <f>'Alimentos&amp;Bebidas 2'!L134</f>
        <v>0</v>
      </c>
      <c r="W193" s="72">
        <f>'Alimentos&amp;Bebidas 2'!M134</f>
        <v>0</v>
      </c>
      <c r="X193" s="72">
        <f>'Alimentos&amp;Bebidas 2'!N134</f>
        <v>0</v>
      </c>
      <c r="Y193" s="72">
        <f>'Alimentos&amp;Bebidas 2'!O134</f>
        <v>0</v>
      </c>
      <c r="Z193" s="72">
        <f>'Alimentos&amp;Bebidas 2'!P134</f>
        <v>0</v>
      </c>
      <c r="AA193" s="72">
        <f>'Alimentos&amp;Bebidas 2'!Q134</f>
        <v>0</v>
      </c>
      <c r="AB193" s="61" t="s">
        <v>34</v>
      </c>
      <c r="AC193" s="80">
        <f>'Alimentos&amp;Bebidas 2'!AB134</f>
        <v>0</v>
      </c>
      <c r="AD193" s="80">
        <f>'Alimentos&amp;Bebidas 2'!AC134</f>
        <v>0</v>
      </c>
      <c r="AE193" s="80">
        <f>'Alimentos&amp;Bebidas 2'!AD134</f>
        <v>0</v>
      </c>
      <c r="AF193" s="80">
        <f>'Alimentos&amp;Bebidas 2'!AE134</f>
        <v>0</v>
      </c>
      <c r="AG193" s="80">
        <f>'Alimentos&amp;Bebidas 2'!AF134</f>
        <v>0</v>
      </c>
      <c r="AH193" s="80">
        <f>'Alimentos&amp;Bebidas 2'!AG134</f>
        <v>0</v>
      </c>
      <c r="AI193" s="80">
        <f>'Alimentos&amp;Bebidas 2'!AH134</f>
        <v>0</v>
      </c>
      <c r="AJ193" s="61" t="s">
        <v>34</v>
      </c>
      <c r="AK193" s="66">
        <f t="shared" si="152"/>
        <v>0</v>
      </c>
      <c r="AL193" s="66">
        <f t="shared" si="169"/>
        <v>0</v>
      </c>
      <c r="AM193" s="66">
        <f t="shared" si="170"/>
        <v>0</v>
      </c>
      <c r="AN193" s="66">
        <f t="shared" si="154"/>
        <v>0</v>
      </c>
      <c r="AO193" s="66">
        <f t="shared" si="155"/>
        <v>0</v>
      </c>
      <c r="AP193" s="66">
        <f t="shared" si="156"/>
        <v>0</v>
      </c>
      <c r="AQ193" s="66">
        <f t="shared" si="157"/>
        <v>0</v>
      </c>
      <c r="AR193" s="74">
        <f t="shared" si="158"/>
        <v>0</v>
      </c>
      <c r="AS193" s="74">
        <f t="shared" si="159"/>
        <v>0</v>
      </c>
      <c r="AT193" s="61" t="s">
        <v>34</v>
      </c>
      <c r="AU193" s="66">
        <f t="shared" ref="AU193:AU196" si="171">IFERROR(L193*(1-U193/(AC193)),0)</f>
        <v>0</v>
      </c>
      <c r="AV193" s="66">
        <f t="shared" si="161"/>
        <v>0</v>
      </c>
      <c r="AW193" s="66">
        <f t="shared" si="162"/>
        <v>0</v>
      </c>
      <c r="AX193" s="66">
        <f t="shared" si="163"/>
        <v>0</v>
      </c>
      <c r="AY193" s="66">
        <f t="shared" si="164"/>
        <v>0</v>
      </c>
      <c r="AZ193" s="66">
        <f t="shared" si="165"/>
        <v>0</v>
      </c>
      <c r="BA193" s="66">
        <f t="shared" si="166"/>
        <v>0</v>
      </c>
      <c r="BB193" s="74">
        <f t="shared" si="167"/>
        <v>0</v>
      </c>
    </row>
    <row r="194" spans="1:54" x14ac:dyDescent="0.25">
      <c r="A194" s="61" t="s">
        <v>35</v>
      </c>
      <c r="B194" s="136">
        <f t="shared" si="168"/>
        <v>0</v>
      </c>
      <c r="C194" s="80">
        <f>'Alimentos&amp;Bebidas 2'!B135</f>
        <v>0</v>
      </c>
      <c r="D194" s="80">
        <f>'Alimentos&amp;Bebidas 2'!C135</f>
        <v>0</v>
      </c>
      <c r="E194" s="80">
        <f>'Alimentos&amp;Bebidas 2'!D135</f>
        <v>0</v>
      </c>
      <c r="F194" s="80">
        <f>'Alimentos&amp;Bebidas 2'!E135</f>
        <v>0</v>
      </c>
      <c r="G194" s="80">
        <f>'Alimentos&amp;Bebidas 2'!F135</f>
        <v>0</v>
      </c>
      <c r="H194" s="80">
        <f>'Alimentos&amp;Bebidas 2'!G135</f>
        <v>0</v>
      </c>
      <c r="I194" s="80">
        <f>'Alimentos&amp;Bebidas 2'!H135</f>
        <v>0</v>
      </c>
      <c r="J194" s="77">
        <f t="shared" si="143"/>
        <v>0</v>
      </c>
      <c r="K194" s="61" t="s">
        <v>35</v>
      </c>
      <c r="L194" s="66">
        <f t="shared" si="144"/>
        <v>0</v>
      </c>
      <c r="M194" s="66">
        <f t="shared" si="145"/>
        <v>0</v>
      </c>
      <c r="N194" s="66">
        <f t="shared" si="146"/>
        <v>0</v>
      </c>
      <c r="O194" s="66">
        <f t="shared" si="147"/>
        <v>0</v>
      </c>
      <c r="P194" s="66">
        <f t="shared" si="148"/>
        <v>0</v>
      </c>
      <c r="Q194" s="66">
        <f t="shared" si="149"/>
        <v>0</v>
      </c>
      <c r="R194" s="66">
        <f t="shared" si="150"/>
        <v>0</v>
      </c>
      <c r="S194" s="74">
        <f>SUM(L194:R194)</f>
        <v>0</v>
      </c>
      <c r="T194" s="61" t="s">
        <v>35</v>
      </c>
      <c r="U194" s="72">
        <f>'Alimentos&amp;Bebidas 2'!K135</f>
        <v>0</v>
      </c>
      <c r="V194" s="72">
        <f>'Alimentos&amp;Bebidas 2'!L135</f>
        <v>0</v>
      </c>
      <c r="W194" s="72">
        <f>'Alimentos&amp;Bebidas 2'!M135</f>
        <v>0</v>
      </c>
      <c r="X194" s="72">
        <f>'Alimentos&amp;Bebidas 2'!N135</f>
        <v>0</v>
      </c>
      <c r="Y194" s="72">
        <f>'Alimentos&amp;Bebidas 2'!O135</f>
        <v>0</v>
      </c>
      <c r="Z194" s="72">
        <f>'Alimentos&amp;Bebidas 2'!P135</f>
        <v>0</v>
      </c>
      <c r="AA194" s="72">
        <f>'Alimentos&amp;Bebidas 2'!Q135</f>
        <v>0</v>
      </c>
      <c r="AB194" s="61" t="s">
        <v>35</v>
      </c>
      <c r="AC194" s="80">
        <f>'Alimentos&amp;Bebidas 2'!AB135</f>
        <v>0</v>
      </c>
      <c r="AD194" s="80">
        <f>'Alimentos&amp;Bebidas 2'!AC135</f>
        <v>0</v>
      </c>
      <c r="AE194" s="80">
        <f>'Alimentos&amp;Bebidas 2'!AD135</f>
        <v>0</v>
      </c>
      <c r="AF194" s="80">
        <f>'Alimentos&amp;Bebidas 2'!AE135</f>
        <v>0</v>
      </c>
      <c r="AG194" s="80">
        <f>'Alimentos&amp;Bebidas 2'!AF135</f>
        <v>0</v>
      </c>
      <c r="AH194" s="80">
        <f>'Alimentos&amp;Bebidas 2'!AG135</f>
        <v>0</v>
      </c>
      <c r="AI194" s="80">
        <f>'Alimentos&amp;Bebidas 2'!AH135</f>
        <v>0</v>
      </c>
      <c r="AJ194" s="61" t="s">
        <v>35</v>
      </c>
      <c r="AK194" s="66">
        <f t="shared" si="152"/>
        <v>0</v>
      </c>
      <c r="AL194" s="66">
        <f t="shared" si="169"/>
        <v>0</v>
      </c>
      <c r="AM194" s="66">
        <f t="shared" si="170"/>
        <v>0</v>
      </c>
      <c r="AN194" s="66">
        <f t="shared" si="154"/>
        <v>0</v>
      </c>
      <c r="AO194" s="66">
        <f t="shared" si="155"/>
        <v>0</v>
      </c>
      <c r="AP194" s="66">
        <f t="shared" si="156"/>
        <v>0</v>
      </c>
      <c r="AQ194" s="66">
        <f t="shared" si="157"/>
        <v>0</v>
      </c>
      <c r="AR194" s="74">
        <f t="shared" si="158"/>
        <v>0</v>
      </c>
      <c r="AS194" s="74">
        <f t="shared" si="159"/>
        <v>0</v>
      </c>
      <c r="AT194" s="61" t="s">
        <v>35</v>
      </c>
      <c r="AU194" s="66">
        <f t="shared" si="171"/>
        <v>0</v>
      </c>
      <c r="AV194" s="66">
        <f t="shared" si="161"/>
        <v>0</v>
      </c>
      <c r="AW194" s="66">
        <f t="shared" si="162"/>
        <v>0</v>
      </c>
      <c r="AX194" s="66">
        <f t="shared" si="163"/>
        <v>0</v>
      </c>
      <c r="AY194" s="66">
        <f t="shared" si="164"/>
        <v>0</v>
      </c>
      <c r="AZ194" s="66">
        <f t="shared" si="165"/>
        <v>0</v>
      </c>
      <c r="BA194" s="66">
        <f t="shared" si="166"/>
        <v>0</v>
      </c>
      <c r="BB194" s="74">
        <f t="shared" si="167"/>
        <v>0</v>
      </c>
    </row>
    <row r="195" spans="1:54" x14ac:dyDescent="0.25">
      <c r="A195" s="61" t="s">
        <v>36</v>
      </c>
      <c r="B195" s="136">
        <f t="shared" si="168"/>
        <v>0</v>
      </c>
      <c r="C195" s="80">
        <f>'Alimentos&amp;Bebidas 2'!B136</f>
        <v>0</v>
      </c>
      <c r="D195" s="80">
        <f>'Alimentos&amp;Bebidas 2'!C136</f>
        <v>0</v>
      </c>
      <c r="E195" s="80">
        <f>'Alimentos&amp;Bebidas 2'!D136</f>
        <v>0</v>
      </c>
      <c r="F195" s="80">
        <f>'Alimentos&amp;Bebidas 2'!E136</f>
        <v>0</v>
      </c>
      <c r="G195" s="80">
        <f>'Alimentos&amp;Bebidas 2'!F136</f>
        <v>0</v>
      </c>
      <c r="H195" s="80">
        <f>'Alimentos&amp;Bebidas 2'!G136</f>
        <v>0</v>
      </c>
      <c r="I195" s="80">
        <f>'Alimentos&amp;Bebidas 2'!H136</f>
        <v>0</v>
      </c>
      <c r="J195" s="77">
        <f t="shared" si="143"/>
        <v>0</v>
      </c>
      <c r="K195" s="61" t="s">
        <v>36</v>
      </c>
      <c r="L195" s="66">
        <f t="shared" si="144"/>
        <v>0</v>
      </c>
      <c r="M195" s="66">
        <f t="shared" si="145"/>
        <v>0</v>
      </c>
      <c r="N195" s="66">
        <f t="shared" si="146"/>
        <v>0</v>
      </c>
      <c r="O195" s="66">
        <f t="shared" si="147"/>
        <v>0</v>
      </c>
      <c r="P195" s="66">
        <f t="shared" si="148"/>
        <v>0</v>
      </c>
      <c r="Q195" s="66">
        <f t="shared" si="149"/>
        <v>0</v>
      </c>
      <c r="R195" s="66">
        <f t="shared" si="150"/>
        <v>0</v>
      </c>
      <c r="S195" s="74">
        <f>SUM(L195:R195)</f>
        <v>0</v>
      </c>
      <c r="T195" s="61" t="s">
        <v>36</v>
      </c>
      <c r="U195" s="72">
        <f>'Alimentos&amp;Bebidas 2'!K136</f>
        <v>0</v>
      </c>
      <c r="V195" s="72">
        <f>'Alimentos&amp;Bebidas 2'!L136</f>
        <v>0</v>
      </c>
      <c r="W195" s="72">
        <f>'Alimentos&amp;Bebidas 2'!M136</f>
        <v>0</v>
      </c>
      <c r="X195" s="72">
        <f>'Alimentos&amp;Bebidas 2'!N136</f>
        <v>0</v>
      </c>
      <c r="Y195" s="72">
        <f>'Alimentos&amp;Bebidas 2'!O136</f>
        <v>0</v>
      </c>
      <c r="Z195" s="72">
        <f>'Alimentos&amp;Bebidas 2'!P136</f>
        <v>0</v>
      </c>
      <c r="AA195" s="72">
        <f>'Alimentos&amp;Bebidas 2'!Q136</f>
        <v>0</v>
      </c>
      <c r="AB195" s="61" t="s">
        <v>36</v>
      </c>
      <c r="AC195" s="80">
        <f>'Alimentos&amp;Bebidas 2'!AB136</f>
        <v>0</v>
      </c>
      <c r="AD195" s="80">
        <f>'Alimentos&amp;Bebidas 2'!AC136</f>
        <v>0</v>
      </c>
      <c r="AE195" s="80">
        <f>'Alimentos&amp;Bebidas 2'!AD136</f>
        <v>0</v>
      </c>
      <c r="AF195" s="80">
        <f>'Alimentos&amp;Bebidas 2'!AE136</f>
        <v>0</v>
      </c>
      <c r="AG195" s="80">
        <f>'Alimentos&amp;Bebidas 2'!AF136</f>
        <v>0</v>
      </c>
      <c r="AH195" s="80">
        <f>'Alimentos&amp;Bebidas 2'!AG136</f>
        <v>0</v>
      </c>
      <c r="AI195" s="80">
        <f>'Alimentos&amp;Bebidas 2'!AH136</f>
        <v>0</v>
      </c>
      <c r="AJ195" s="61" t="s">
        <v>36</v>
      </c>
      <c r="AK195" s="66">
        <f t="shared" si="152"/>
        <v>0</v>
      </c>
      <c r="AL195" s="66">
        <f>V195*M195</f>
        <v>0</v>
      </c>
      <c r="AM195" s="66">
        <f t="shared" si="170"/>
        <v>0</v>
      </c>
      <c r="AN195" s="66">
        <f t="shared" si="154"/>
        <v>0</v>
      </c>
      <c r="AO195" s="66">
        <f t="shared" si="155"/>
        <v>0</v>
      </c>
      <c r="AP195" s="66">
        <f t="shared" si="156"/>
        <v>0</v>
      </c>
      <c r="AQ195" s="66">
        <f t="shared" si="157"/>
        <v>0</v>
      </c>
      <c r="AR195" s="74">
        <f t="shared" si="158"/>
        <v>0</v>
      </c>
      <c r="AS195" s="74">
        <f t="shared" si="159"/>
        <v>0</v>
      </c>
      <c r="AT195" s="61" t="s">
        <v>36</v>
      </c>
      <c r="AU195" s="66">
        <f t="shared" si="171"/>
        <v>0</v>
      </c>
      <c r="AV195" s="66">
        <f t="shared" si="161"/>
        <v>0</v>
      </c>
      <c r="AW195" s="66">
        <f t="shared" si="162"/>
        <v>0</v>
      </c>
      <c r="AX195" s="66">
        <f t="shared" si="163"/>
        <v>0</v>
      </c>
      <c r="AY195" s="66">
        <f t="shared" si="164"/>
        <v>0</v>
      </c>
      <c r="AZ195" s="66">
        <f t="shared" si="165"/>
        <v>0</v>
      </c>
      <c r="BA195" s="66">
        <f t="shared" si="166"/>
        <v>0</v>
      </c>
      <c r="BB195" s="74">
        <f t="shared" si="167"/>
        <v>0</v>
      </c>
    </row>
    <row r="196" spans="1:54" x14ac:dyDescent="0.25">
      <c r="A196" s="61" t="s">
        <v>37</v>
      </c>
      <c r="B196" s="136">
        <f t="shared" si="168"/>
        <v>0</v>
      </c>
      <c r="C196" s="80">
        <f>'Alimentos&amp;Bebidas 2'!B137</f>
        <v>0</v>
      </c>
      <c r="D196" s="80">
        <f>'Alimentos&amp;Bebidas 2'!C137</f>
        <v>0</v>
      </c>
      <c r="E196" s="80">
        <f>'Alimentos&amp;Bebidas 2'!D137</f>
        <v>0</v>
      </c>
      <c r="F196" s="80">
        <f>'Alimentos&amp;Bebidas 2'!E137</f>
        <v>0</v>
      </c>
      <c r="G196" s="80">
        <f>'Alimentos&amp;Bebidas 2'!F137</f>
        <v>0</v>
      </c>
      <c r="H196" s="80">
        <f>'Alimentos&amp;Bebidas 2'!G137</f>
        <v>0</v>
      </c>
      <c r="I196" s="80">
        <f>'Alimentos&amp;Bebidas 2'!H137</f>
        <v>0</v>
      </c>
      <c r="J196" s="77">
        <f t="shared" si="143"/>
        <v>0</v>
      </c>
      <c r="K196" s="61" t="s">
        <v>37</v>
      </c>
      <c r="L196" s="66">
        <f t="shared" si="144"/>
        <v>0</v>
      </c>
      <c r="M196" s="66">
        <f t="shared" si="145"/>
        <v>0</v>
      </c>
      <c r="N196" s="66">
        <f t="shared" si="146"/>
        <v>0</v>
      </c>
      <c r="O196" s="66">
        <f t="shared" si="147"/>
        <v>0</v>
      </c>
      <c r="P196" s="66">
        <f t="shared" si="148"/>
        <v>0</v>
      </c>
      <c r="Q196" s="66">
        <f t="shared" si="149"/>
        <v>0</v>
      </c>
      <c r="R196" s="66">
        <f t="shared" si="150"/>
        <v>0</v>
      </c>
      <c r="S196" s="74">
        <f>SUM(L196:R196)</f>
        <v>0</v>
      </c>
      <c r="T196" s="61" t="s">
        <v>37</v>
      </c>
      <c r="U196" s="72">
        <f>'Alimentos&amp;Bebidas 2'!K137</f>
        <v>0</v>
      </c>
      <c r="V196" s="72">
        <f>'Alimentos&amp;Bebidas 2'!L137</f>
        <v>0</v>
      </c>
      <c r="W196" s="72">
        <f>'Alimentos&amp;Bebidas 2'!M137</f>
        <v>0</v>
      </c>
      <c r="X196" s="72">
        <f>'Alimentos&amp;Bebidas 2'!N137</f>
        <v>0</v>
      </c>
      <c r="Y196" s="72">
        <f>'Alimentos&amp;Bebidas 2'!O137</f>
        <v>0</v>
      </c>
      <c r="Z196" s="72">
        <f>'Alimentos&amp;Bebidas 2'!P137</f>
        <v>0</v>
      </c>
      <c r="AA196" s="72">
        <f>'Alimentos&amp;Bebidas 2'!Q137</f>
        <v>0</v>
      </c>
      <c r="AB196" s="61" t="s">
        <v>37</v>
      </c>
      <c r="AC196" s="80">
        <f>'Alimentos&amp;Bebidas 2'!AB137</f>
        <v>0</v>
      </c>
      <c r="AD196" s="80">
        <f>'Alimentos&amp;Bebidas 2'!AC137</f>
        <v>0</v>
      </c>
      <c r="AE196" s="80">
        <f>'Alimentos&amp;Bebidas 2'!AD137</f>
        <v>0</v>
      </c>
      <c r="AF196" s="80">
        <f>'Alimentos&amp;Bebidas 2'!AE137</f>
        <v>0</v>
      </c>
      <c r="AG196" s="80">
        <f>'Alimentos&amp;Bebidas 2'!AF137</f>
        <v>0</v>
      </c>
      <c r="AH196" s="80">
        <f>'Alimentos&amp;Bebidas 2'!AG137</f>
        <v>0</v>
      </c>
      <c r="AI196" s="80">
        <f>'Alimentos&amp;Bebidas 2'!AH137</f>
        <v>0</v>
      </c>
      <c r="AJ196" s="61" t="s">
        <v>37</v>
      </c>
      <c r="AK196" s="66">
        <f t="shared" si="152"/>
        <v>0</v>
      </c>
      <c r="AL196" s="66">
        <f t="shared" ref="AL196" si="172">V196*M196</f>
        <v>0</v>
      </c>
      <c r="AM196" s="66">
        <f t="shared" si="170"/>
        <v>0</v>
      </c>
      <c r="AN196" s="66">
        <f t="shared" si="154"/>
        <v>0</v>
      </c>
      <c r="AO196" s="66">
        <f t="shared" si="155"/>
        <v>0</v>
      </c>
      <c r="AP196" s="66">
        <f t="shared" si="156"/>
        <v>0</v>
      </c>
      <c r="AQ196" s="66">
        <f t="shared" si="157"/>
        <v>0</v>
      </c>
      <c r="AR196" s="74">
        <f t="shared" si="158"/>
        <v>0</v>
      </c>
      <c r="AS196" s="74">
        <f t="shared" si="159"/>
        <v>0</v>
      </c>
      <c r="AT196" s="61" t="s">
        <v>37</v>
      </c>
      <c r="AU196" s="66">
        <f t="shared" si="171"/>
        <v>0</v>
      </c>
      <c r="AV196" s="66">
        <f t="shared" si="161"/>
        <v>0</v>
      </c>
      <c r="AW196" s="66">
        <f t="shared" si="162"/>
        <v>0</v>
      </c>
      <c r="AX196" s="66">
        <f t="shared" si="163"/>
        <v>0</v>
      </c>
      <c r="AY196" s="66">
        <f t="shared" si="164"/>
        <v>0</v>
      </c>
      <c r="AZ196" s="66">
        <f t="shared" si="165"/>
        <v>0</v>
      </c>
      <c r="BA196" s="66">
        <f t="shared" si="166"/>
        <v>0</v>
      </c>
      <c r="BB196" s="74">
        <f t="shared" si="167"/>
        <v>0</v>
      </c>
    </row>
    <row r="197" spans="1:54" x14ac:dyDescent="0.25">
      <c r="A197" s="59"/>
      <c r="B197" s="136">
        <f t="shared" si="168"/>
        <v>1163.2803892733564</v>
      </c>
      <c r="C197" s="70"/>
      <c r="D197" s="70"/>
      <c r="E197" s="70"/>
      <c r="F197" s="70"/>
      <c r="G197" s="70"/>
      <c r="H197" s="70"/>
      <c r="I197" s="70"/>
      <c r="J197" s="70"/>
      <c r="K197" s="73" t="s">
        <v>38</v>
      </c>
      <c r="L197" s="74">
        <f t="shared" ref="L197" si="173">SUM(L179:L196)</f>
        <v>363.27005388186626</v>
      </c>
      <c r="M197" s="74">
        <f>SUM(M179:M196)</f>
        <v>788.30774221453294</v>
      </c>
      <c r="N197" s="74">
        <f t="shared" ref="N197:S197" si="174">SUM(N179:N196)</f>
        <v>0</v>
      </c>
      <c r="O197" s="74">
        <f t="shared" si="174"/>
        <v>0</v>
      </c>
      <c r="P197" s="74">
        <f t="shared" si="174"/>
        <v>11.702593176957313</v>
      </c>
      <c r="Q197" s="74">
        <f t="shared" si="174"/>
        <v>0</v>
      </c>
      <c r="R197" s="74">
        <f t="shared" si="174"/>
        <v>0</v>
      </c>
      <c r="S197" s="74">
        <f t="shared" si="174"/>
        <v>1163.2803892733564</v>
      </c>
      <c r="T197" s="71"/>
      <c r="U197" s="70"/>
      <c r="V197" s="70"/>
      <c r="W197" s="70"/>
      <c r="X197" s="70"/>
      <c r="Y197" s="70"/>
      <c r="Z197" s="70"/>
      <c r="AA197" s="70"/>
      <c r="AB197" s="70"/>
      <c r="AC197" s="70"/>
      <c r="AD197" s="70"/>
      <c r="AE197" s="70"/>
      <c r="AF197" s="70"/>
      <c r="AG197" s="70"/>
      <c r="AH197" s="70"/>
      <c r="AI197" s="70"/>
      <c r="AJ197" s="73" t="s">
        <v>38</v>
      </c>
      <c r="AK197" s="74">
        <f t="shared" ref="AK197:AS197" si="175">SUM(AK179:AK196)</f>
        <v>285.27383643075967</v>
      </c>
      <c r="AL197" s="74">
        <f t="shared" si="175"/>
        <v>659.62809605892539</v>
      </c>
      <c r="AM197" s="74">
        <f t="shared" si="175"/>
        <v>0</v>
      </c>
      <c r="AN197" s="74">
        <f t="shared" si="175"/>
        <v>0</v>
      </c>
      <c r="AO197" s="74">
        <f t="shared" si="175"/>
        <v>9.9472042004137151</v>
      </c>
      <c r="AP197" s="74">
        <f t="shared" si="175"/>
        <v>0</v>
      </c>
      <c r="AQ197" s="74">
        <f t="shared" si="175"/>
        <v>0</v>
      </c>
      <c r="AR197" s="74">
        <f t="shared" si="175"/>
        <v>954.8491366900987</v>
      </c>
      <c r="AS197" s="74">
        <f t="shared" si="175"/>
        <v>208.43125258325773</v>
      </c>
      <c r="AT197" s="73" t="s">
        <v>38</v>
      </c>
      <c r="AU197" s="74">
        <f t="shared" ref="AU197:BB197" si="176">SUM(AU179:AU196)</f>
        <v>68.26091589762666</v>
      </c>
      <c r="AV197" s="74">
        <f t="shared" si="176"/>
        <v>12.274688027561856</v>
      </c>
      <c r="AW197" s="74">
        <f t="shared" si="176"/>
        <v>0</v>
      </c>
      <c r="AX197" s="74">
        <f t="shared" si="176"/>
        <v>0</v>
      </c>
      <c r="AY197" s="74">
        <f t="shared" si="176"/>
        <v>0</v>
      </c>
      <c r="AZ197" s="74">
        <f t="shared" si="176"/>
        <v>0</v>
      </c>
      <c r="BA197" s="74">
        <f t="shared" si="176"/>
        <v>0</v>
      </c>
      <c r="BB197" s="74">
        <f t="shared" si="176"/>
        <v>80.535603925188511</v>
      </c>
    </row>
    <row r="198" spans="1:54" x14ac:dyDescent="0.25">
      <c r="A198" s="125" t="str">
        <f>K2</f>
        <v>BEBIDAS</v>
      </c>
    </row>
    <row r="199" spans="1:54" x14ac:dyDescent="0.25">
      <c r="A199" s="145" t="s">
        <v>0</v>
      </c>
      <c r="B199" s="145"/>
      <c r="C199" s="145"/>
      <c r="D199" s="145"/>
      <c r="E199" s="145"/>
      <c r="F199" s="145"/>
      <c r="G199" s="145"/>
      <c r="H199" s="145"/>
      <c r="I199" s="145"/>
      <c r="J199" s="78" t="s">
        <v>1</v>
      </c>
      <c r="K199" s="79">
        <v>2016</v>
      </c>
      <c r="L199" s="57"/>
      <c r="M199" s="57"/>
      <c r="N199" s="57"/>
      <c r="O199" s="57"/>
      <c r="P199" s="57"/>
      <c r="Q199" s="57"/>
      <c r="R199" s="57"/>
      <c r="S199" s="58"/>
      <c r="T199" s="59"/>
      <c r="U199" s="57"/>
      <c r="V199" s="57"/>
      <c r="W199" s="57"/>
      <c r="X199" s="57"/>
      <c r="Y199" s="57"/>
      <c r="Z199" s="57"/>
      <c r="AA199" s="57"/>
      <c r="AB199" s="57"/>
      <c r="AC199" s="57"/>
      <c r="AD199" s="57"/>
      <c r="AE199" s="57"/>
      <c r="AF199" s="57"/>
      <c r="AG199" s="57"/>
      <c r="AH199" s="57"/>
      <c r="AI199" s="57"/>
      <c r="AJ199" s="59"/>
      <c r="AK199" s="57"/>
      <c r="AL199" s="57"/>
      <c r="AM199" s="57"/>
      <c r="AN199" s="57"/>
      <c r="AO199" s="57"/>
      <c r="AP199" s="57"/>
      <c r="AQ199" s="57"/>
      <c r="AR199" s="57"/>
      <c r="AS199" s="57"/>
      <c r="AT199" s="59"/>
      <c r="AU199" s="59"/>
      <c r="AV199" s="59"/>
      <c r="AW199" s="59"/>
      <c r="AX199" s="59"/>
      <c r="AY199" s="59"/>
      <c r="AZ199" s="59"/>
      <c r="BA199" s="59"/>
      <c r="BB199" s="59"/>
    </row>
    <row r="200" spans="1:54" x14ac:dyDescent="0.25">
      <c r="A200" s="139" t="s">
        <v>149</v>
      </c>
      <c r="B200" s="140"/>
      <c r="C200" s="140"/>
      <c r="D200" s="140"/>
      <c r="E200" s="140"/>
      <c r="F200" s="140"/>
      <c r="G200" s="140"/>
      <c r="H200" s="140"/>
      <c r="I200" s="140"/>
      <c r="J200" s="141"/>
      <c r="K200" s="227" t="str">
        <f>A200</f>
        <v>BEBIDAS</v>
      </c>
      <c r="L200" s="233"/>
      <c r="M200" s="233"/>
      <c r="N200" s="233"/>
      <c r="O200" s="233"/>
      <c r="P200" s="233"/>
      <c r="Q200" s="233"/>
      <c r="R200" s="233"/>
      <c r="S200" s="234"/>
      <c r="T200" s="229" t="str">
        <f>K200</f>
        <v>BEBIDAS</v>
      </c>
      <c r="U200" s="230"/>
      <c r="V200" s="230"/>
      <c r="W200" s="230"/>
      <c r="X200" s="230"/>
      <c r="Y200" s="230"/>
      <c r="Z200" s="230"/>
      <c r="AA200" s="230"/>
      <c r="AB200" s="229" t="str">
        <f>T200</f>
        <v>BEBIDAS</v>
      </c>
      <c r="AC200" s="230"/>
      <c r="AD200" s="230"/>
      <c r="AE200" s="230"/>
      <c r="AF200" s="230"/>
      <c r="AG200" s="230"/>
      <c r="AH200" s="230"/>
      <c r="AI200" s="235"/>
      <c r="AJ200" s="229" t="str">
        <f>AB200</f>
        <v>BEBIDAS</v>
      </c>
      <c r="AK200" s="230"/>
      <c r="AL200" s="230"/>
      <c r="AM200" s="230"/>
      <c r="AN200" s="230"/>
      <c r="AO200" s="230"/>
      <c r="AP200" s="230"/>
      <c r="AQ200" s="230"/>
      <c r="AR200" s="230"/>
      <c r="AS200" s="230"/>
      <c r="AT200" s="229" t="str">
        <f>AJ200</f>
        <v>BEBIDAS</v>
      </c>
      <c r="AU200" s="230"/>
      <c r="AV200" s="230"/>
      <c r="AW200" s="230"/>
      <c r="AX200" s="230"/>
      <c r="AY200" s="230"/>
      <c r="AZ200" s="230"/>
      <c r="BA200" s="230"/>
      <c r="BB200" s="230"/>
    </row>
    <row r="201" spans="1:54" x14ac:dyDescent="0.25">
      <c r="A201" s="134" t="s">
        <v>2</v>
      </c>
      <c r="B201" s="60" t="s">
        <v>3</v>
      </c>
      <c r="C201" s="142" t="s">
        <v>4</v>
      </c>
      <c r="D201" s="143"/>
      <c r="E201" s="143"/>
      <c r="F201" s="143"/>
      <c r="G201" s="143"/>
      <c r="H201" s="143"/>
      <c r="I201" s="143"/>
      <c r="J201" s="144"/>
      <c r="K201" s="134" t="s">
        <v>2</v>
      </c>
      <c r="L201" s="241" t="s">
        <v>5</v>
      </c>
      <c r="M201" s="242"/>
      <c r="N201" s="242"/>
      <c r="O201" s="242"/>
      <c r="P201" s="242"/>
      <c r="Q201" s="242"/>
      <c r="R201" s="242"/>
      <c r="S201" s="242"/>
      <c r="T201" s="134" t="s">
        <v>2</v>
      </c>
      <c r="U201" s="241" t="s">
        <v>6</v>
      </c>
      <c r="V201" s="241"/>
      <c r="W201" s="241"/>
      <c r="X201" s="241"/>
      <c r="Y201" s="241"/>
      <c r="Z201" s="241"/>
      <c r="AA201" s="241"/>
      <c r="AB201" s="134" t="s">
        <v>2</v>
      </c>
      <c r="AC201" s="241" t="s">
        <v>7</v>
      </c>
      <c r="AD201" s="242"/>
      <c r="AE201" s="242"/>
      <c r="AF201" s="242"/>
      <c r="AG201" s="242"/>
      <c r="AH201" s="242"/>
      <c r="AI201" s="243"/>
      <c r="AJ201" s="134" t="s">
        <v>2</v>
      </c>
      <c r="AK201" s="241" t="s">
        <v>8</v>
      </c>
      <c r="AL201" s="242"/>
      <c r="AM201" s="242"/>
      <c r="AN201" s="242"/>
      <c r="AO201" s="242"/>
      <c r="AP201" s="242"/>
      <c r="AQ201" s="242"/>
      <c r="AR201" s="242"/>
      <c r="AS201" s="75" t="s">
        <v>9</v>
      </c>
      <c r="AT201" s="134" t="s">
        <v>2</v>
      </c>
      <c r="AU201" s="241" t="s">
        <v>10</v>
      </c>
      <c r="AV201" s="241"/>
      <c r="AW201" s="241"/>
      <c r="AX201" s="241"/>
      <c r="AY201" s="241"/>
      <c r="AZ201" s="241"/>
      <c r="BA201" s="241"/>
      <c r="BB201" s="241"/>
    </row>
    <row r="202" spans="1:54" x14ac:dyDescent="0.25">
      <c r="A202" s="61"/>
      <c r="B202" s="62" t="s">
        <v>11</v>
      </c>
      <c r="C202" s="63" t="s">
        <v>12</v>
      </c>
      <c r="D202" s="63" t="s">
        <v>13</v>
      </c>
      <c r="E202" s="63" t="s">
        <v>14</v>
      </c>
      <c r="F202" s="63" t="s">
        <v>15</v>
      </c>
      <c r="G202" s="64" t="s">
        <v>16</v>
      </c>
      <c r="H202" s="63" t="s">
        <v>17</v>
      </c>
      <c r="I202" s="63" t="s">
        <v>18</v>
      </c>
      <c r="J202" s="65" t="s">
        <v>19</v>
      </c>
      <c r="K202" s="61"/>
      <c r="L202" s="63" t="s">
        <v>12</v>
      </c>
      <c r="M202" s="63" t="s">
        <v>13</v>
      </c>
      <c r="N202" s="63" t="s">
        <v>14</v>
      </c>
      <c r="O202" s="63" t="s">
        <v>15</v>
      </c>
      <c r="P202" s="64" t="s">
        <v>16</v>
      </c>
      <c r="Q202" s="63" t="s">
        <v>17</v>
      </c>
      <c r="R202" s="63" t="s">
        <v>18</v>
      </c>
      <c r="S202" s="62" t="s">
        <v>19</v>
      </c>
      <c r="T202" s="61"/>
      <c r="U202" s="63" t="s">
        <v>12</v>
      </c>
      <c r="V202" s="63" t="s">
        <v>13</v>
      </c>
      <c r="W202" s="63" t="s">
        <v>14</v>
      </c>
      <c r="X202" s="63" t="s">
        <v>15</v>
      </c>
      <c r="Y202" s="64" t="s">
        <v>16</v>
      </c>
      <c r="Z202" s="63" t="s">
        <v>17</v>
      </c>
      <c r="AA202" s="63" t="s">
        <v>18</v>
      </c>
      <c r="AB202" s="61"/>
      <c r="AC202" s="63" t="s">
        <v>12</v>
      </c>
      <c r="AD202" s="63" t="s">
        <v>13</v>
      </c>
      <c r="AE202" s="63" t="s">
        <v>14</v>
      </c>
      <c r="AF202" s="63" t="s">
        <v>15</v>
      </c>
      <c r="AG202" s="64" t="s">
        <v>16</v>
      </c>
      <c r="AH202" s="63" t="s">
        <v>17</v>
      </c>
      <c r="AI202" s="65" t="s">
        <v>18</v>
      </c>
      <c r="AJ202" s="61"/>
      <c r="AK202" s="63" t="s">
        <v>12</v>
      </c>
      <c r="AL202" s="63" t="s">
        <v>13</v>
      </c>
      <c r="AM202" s="63" t="s">
        <v>14</v>
      </c>
      <c r="AN202" s="63" t="s">
        <v>15</v>
      </c>
      <c r="AO202" s="64" t="s">
        <v>16</v>
      </c>
      <c r="AP202" s="63" t="s">
        <v>17</v>
      </c>
      <c r="AQ202" s="63" t="s">
        <v>18</v>
      </c>
      <c r="AR202" s="76" t="s">
        <v>19</v>
      </c>
      <c r="AS202" s="76" t="s">
        <v>11</v>
      </c>
      <c r="AT202" s="61"/>
      <c r="AU202" s="63" t="s">
        <v>12</v>
      </c>
      <c r="AV202" s="63" t="s">
        <v>13</v>
      </c>
      <c r="AW202" s="63" t="s">
        <v>14</v>
      </c>
      <c r="AX202" s="63" t="s">
        <v>15</v>
      </c>
      <c r="AY202" s="64" t="s">
        <v>16</v>
      </c>
      <c r="AZ202" s="63" t="s">
        <v>17</v>
      </c>
      <c r="BA202" s="63" t="s">
        <v>18</v>
      </c>
      <c r="BB202" s="76" t="s">
        <v>19</v>
      </c>
    </row>
    <row r="203" spans="1:54" x14ac:dyDescent="0.25">
      <c r="A203" s="61" t="s">
        <v>20</v>
      </c>
      <c r="B203" s="136">
        <f>K3</f>
        <v>94.198595575153647</v>
      </c>
      <c r="C203" s="80">
        <f>'Alimentos&amp;Bebidas 2'!B143</f>
        <v>0</v>
      </c>
      <c r="D203" s="80">
        <f>'Alimentos&amp;Bebidas 2'!C143</f>
        <v>0.87577250091218839</v>
      </c>
      <c r="E203" s="80">
        <f>'Alimentos&amp;Bebidas 2'!D143</f>
        <v>0.12422749908781172</v>
      </c>
      <c r="F203" s="80">
        <f>'Alimentos&amp;Bebidas 2'!E143</f>
        <v>0</v>
      </c>
      <c r="G203" s="80">
        <f>'Alimentos&amp;Bebidas 2'!F143</f>
        <v>0</v>
      </c>
      <c r="H203" s="80">
        <f>'Alimentos&amp;Bebidas 2'!G143</f>
        <v>0</v>
      </c>
      <c r="I203" s="80">
        <f>'Alimentos&amp;Bebidas 2'!H143</f>
        <v>0</v>
      </c>
      <c r="J203" s="77">
        <f t="shared" ref="J203:J220" si="177">SUM(C203:I203)</f>
        <v>1</v>
      </c>
      <c r="K203" s="61" t="s">
        <v>20</v>
      </c>
      <c r="L203" s="66">
        <f t="shared" ref="L203:L220" si="178">C203*$B203</f>
        <v>0</v>
      </c>
      <c r="M203" s="66">
        <f t="shared" ref="M203:M220" si="179">D203*$B203</f>
        <v>82.496539629268113</v>
      </c>
      <c r="N203" s="66">
        <f t="shared" ref="N203:N220" si="180">E203*$B203</f>
        <v>11.702055945885546</v>
      </c>
      <c r="O203" s="66">
        <f t="shared" ref="O203:O220" si="181">F203*$B203</f>
        <v>0</v>
      </c>
      <c r="P203" s="66">
        <f t="shared" ref="P203:P220" si="182">G203*$B203</f>
        <v>0</v>
      </c>
      <c r="Q203" s="66">
        <f t="shared" ref="Q203:Q220" si="183">H203*$B203</f>
        <v>0</v>
      </c>
      <c r="R203" s="66">
        <f t="shared" ref="R203:R220" si="184">I203*$B203</f>
        <v>0</v>
      </c>
      <c r="S203" s="74">
        <f t="shared" ref="S203:S216" si="185">SUM(L203:R203)</f>
        <v>94.198595575153661</v>
      </c>
      <c r="T203" s="61" t="s">
        <v>20</v>
      </c>
      <c r="U203" s="72">
        <f>'Alimentos&amp;Bebidas 2'!K143</f>
        <v>0</v>
      </c>
      <c r="V203" s="72">
        <f>'Alimentos&amp;Bebidas 2'!L143</f>
        <v>0.79526382626367875</v>
      </c>
      <c r="W203" s="72">
        <f>'Alimentos&amp;Bebidas 2'!M143</f>
        <v>0.45</v>
      </c>
      <c r="X203" s="72">
        <f>'Alimentos&amp;Bebidas 2'!N143</f>
        <v>0</v>
      </c>
      <c r="Y203" s="72">
        <f>'Alimentos&amp;Bebidas 2'!O143</f>
        <v>0</v>
      </c>
      <c r="Z203" s="72">
        <f>'Alimentos&amp;Bebidas 2'!P143</f>
        <v>0</v>
      </c>
      <c r="AA203" s="72">
        <f>'Alimentos&amp;Bebidas 2'!Q143</f>
        <v>0</v>
      </c>
      <c r="AB203" s="61" t="s">
        <v>20</v>
      </c>
      <c r="AC203" s="80">
        <f>'Alimentos&amp;Bebidas 2'!AB143</f>
        <v>0</v>
      </c>
      <c r="AD203" s="80">
        <f>'Alimentos&amp;Bebidas 2'!AC143</f>
        <v>0.92</v>
      </c>
      <c r="AE203" s="80">
        <f>'Alimentos&amp;Bebidas 2'!AD143</f>
        <v>0.55000000000000004</v>
      </c>
      <c r="AF203" s="80">
        <f>'Alimentos&amp;Bebidas 2'!AE143</f>
        <v>0</v>
      </c>
      <c r="AG203" s="80">
        <f>'Alimentos&amp;Bebidas 2'!AF143</f>
        <v>0</v>
      </c>
      <c r="AH203" s="80">
        <f>'Alimentos&amp;Bebidas 2'!AG143</f>
        <v>0</v>
      </c>
      <c r="AI203" s="80">
        <f>'Alimentos&amp;Bebidas 2'!AH143</f>
        <v>0</v>
      </c>
      <c r="AJ203" s="61" t="s">
        <v>20</v>
      </c>
      <c r="AK203" s="66">
        <f t="shared" ref="AK203:AK220" si="186">U203*L203</f>
        <v>0</v>
      </c>
      <c r="AL203" s="66">
        <f>V203*M203</f>
        <v>65.606513759084962</v>
      </c>
      <c r="AM203" s="66">
        <f t="shared" ref="AM203" si="187">W203*N203</f>
        <v>5.2659251756484959</v>
      </c>
      <c r="AN203" s="66">
        <f t="shared" ref="AN203:AN220" si="188">X203*O203</f>
        <v>0</v>
      </c>
      <c r="AO203" s="66">
        <f t="shared" ref="AO203:AO220" si="189">Y203*P203</f>
        <v>0</v>
      </c>
      <c r="AP203" s="66">
        <f t="shared" ref="AP203:AP220" si="190">Z203*Q203</f>
        <v>0</v>
      </c>
      <c r="AQ203" s="66">
        <f t="shared" ref="AQ203:AQ220" si="191">AA203*R203</f>
        <v>0</v>
      </c>
      <c r="AR203" s="74">
        <f t="shared" ref="AR203:AR220" si="192">SUM(AK203:AQ203)</f>
        <v>70.872438934733452</v>
      </c>
      <c r="AS203" s="74">
        <f t="shared" ref="AS203:AS220" si="193">S203-AR203</f>
        <v>23.326156640420209</v>
      </c>
      <c r="AT203" s="61" t="s">
        <v>20</v>
      </c>
      <c r="AU203" s="66">
        <f t="shared" ref="AU203:AU215" si="194">IFERROR(L203*(1-U203/(AC203)),0)</f>
        <v>0</v>
      </c>
      <c r="AV203" s="66">
        <f t="shared" ref="AV203:AV220" si="195">IFERROR(M203*(1-V203/(AD203)),0)</f>
        <v>11.185111630262719</v>
      </c>
      <c r="AW203" s="66">
        <f t="shared" ref="AW203:AW220" si="196">IFERROR(N203*(1-W203/(AE203)),0)</f>
        <v>2.1276465356155545</v>
      </c>
      <c r="AX203" s="66">
        <f t="shared" ref="AX203:AX220" si="197">IFERROR(O203*(1-X203/(AF203)),0)</f>
        <v>0</v>
      </c>
      <c r="AY203" s="66">
        <f t="shared" ref="AY203:AY220" si="198">IFERROR(P203*(1-Y203/(AG203)),0)</f>
        <v>0</v>
      </c>
      <c r="AZ203" s="66">
        <f t="shared" ref="AZ203:AZ220" si="199">IFERROR(Q203*(1-Z203/(AH203)),0)</f>
        <v>0</v>
      </c>
      <c r="BA203" s="66">
        <f t="shared" ref="BA203:BA220" si="200">IFERROR(R203*(1-AA203/(AI203)),0)</f>
        <v>0</v>
      </c>
      <c r="BB203" s="74">
        <f t="shared" ref="BB203:BB220" si="201">SUM(AU203:BA203)</f>
        <v>13.312758165878273</v>
      </c>
    </row>
    <row r="204" spans="1:54" x14ac:dyDescent="0.25">
      <c r="A204" s="61" t="s">
        <v>21</v>
      </c>
      <c r="B204" s="136">
        <f t="shared" ref="B204:B220" si="202">K4</f>
        <v>0</v>
      </c>
      <c r="C204" s="80">
        <f>'Alimentos&amp;Bebidas 2'!B144</f>
        <v>0</v>
      </c>
      <c r="D204" s="80">
        <f>'Alimentos&amp;Bebidas 2'!C144</f>
        <v>0</v>
      </c>
      <c r="E204" s="80">
        <f>'Alimentos&amp;Bebidas 2'!D144</f>
        <v>0</v>
      </c>
      <c r="F204" s="80">
        <f>'Alimentos&amp;Bebidas 2'!E144</f>
        <v>0</v>
      </c>
      <c r="G204" s="80">
        <f>'Alimentos&amp;Bebidas 2'!F144</f>
        <v>0</v>
      </c>
      <c r="H204" s="80">
        <f>'Alimentos&amp;Bebidas 2'!G144</f>
        <v>0</v>
      </c>
      <c r="I204" s="80">
        <f>'Alimentos&amp;Bebidas 2'!H144</f>
        <v>0</v>
      </c>
      <c r="J204" s="77">
        <f t="shared" si="177"/>
        <v>0</v>
      </c>
      <c r="K204" s="61" t="s">
        <v>21</v>
      </c>
      <c r="L204" s="66">
        <f t="shared" si="178"/>
        <v>0</v>
      </c>
      <c r="M204" s="66">
        <f t="shared" si="179"/>
        <v>0</v>
      </c>
      <c r="N204" s="66">
        <f t="shared" si="180"/>
        <v>0</v>
      </c>
      <c r="O204" s="66">
        <f t="shared" si="181"/>
        <v>0</v>
      </c>
      <c r="P204" s="66">
        <f t="shared" si="182"/>
        <v>0</v>
      </c>
      <c r="Q204" s="66">
        <f t="shared" si="183"/>
        <v>0</v>
      </c>
      <c r="R204" s="66">
        <f t="shared" si="184"/>
        <v>0</v>
      </c>
      <c r="S204" s="74">
        <f t="shared" si="185"/>
        <v>0</v>
      </c>
      <c r="T204" s="61" t="s">
        <v>21</v>
      </c>
      <c r="U204" s="72">
        <f>'Alimentos&amp;Bebidas 2'!K144</f>
        <v>0</v>
      </c>
      <c r="V204" s="72">
        <f>'Alimentos&amp;Bebidas 2'!L144</f>
        <v>0</v>
      </c>
      <c r="W204" s="72">
        <f>'Alimentos&amp;Bebidas 2'!M144</f>
        <v>0</v>
      </c>
      <c r="X204" s="72">
        <f>'Alimentos&amp;Bebidas 2'!N144</f>
        <v>0</v>
      </c>
      <c r="Y204" s="72">
        <f>'Alimentos&amp;Bebidas 2'!O144</f>
        <v>0</v>
      </c>
      <c r="Z204" s="72">
        <f>'Alimentos&amp;Bebidas 2'!P144</f>
        <v>0</v>
      </c>
      <c r="AA204" s="72">
        <f>'Alimentos&amp;Bebidas 2'!Q144</f>
        <v>0</v>
      </c>
      <c r="AB204" s="61" t="s">
        <v>21</v>
      </c>
      <c r="AC204" s="80">
        <f>'Alimentos&amp;Bebidas 2'!AB144</f>
        <v>0</v>
      </c>
      <c r="AD204" s="80">
        <f>'Alimentos&amp;Bebidas 2'!AC144</f>
        <v>0</v>
      </c>
      <c r="AE204" s="80">
        <f>'Alimentos&amp;Bebidas 2'!AD144</f>
        <v>0</v>
      </c>
      <c r="AF204" s="80">
        <f>'Alimentos&amp;Bebidas 2'!AE144</f>
        <v>0</v>
      </c>
      <c r="AG204" s="80">
        <f>'Alimentos&amp;Bebidas 2'!AF144</f>
        <v>0</v>
      </c>
      <c r="AH204" s="80">
        <f>'Alimentos&amp;Bebidas 2'!AG144</f>
        <v>0</v>
      </c>
      <c r="AI204" s="80">
        <f>'Alimentos&amp;Bebidas 2'!AH144</f>
        <v>0</v>
      </c>
      <c r="AJ204" s="61" t="s">
        <v>21</v>
      </c>
      <c r="AK204" s="66">
        <f t="shared" si="186"/>
        <v>0</v>
      </c>
      <c r="AL204" s="66">
        <f t="shared" ref="AL204:AL218" si="203">V204*M204</f>
        <v>0</v>
      </c>
      <c r="AM204" s="66">
        <f>W204*N204</f>
        <v>0</v>
      </c>
      <c r="AN204" s="66">
        <f t="shared" si="188"/>
        <v>0</v>
      </c>
      <c r="AO204" s="66">
        <f t="shared" si="189"/>
        <v>0</v>
      </c>
      <c r="AP204" s="66">
        <f t="shared" si="190"/>
        <v>0</v>
      </c>
      <c r="AQ204" s="66">
        <f t="shared" si="191"/>
        <v>0</v>
      </c>
      <c r="AR204" s="74">
        <f t="shared" si="192"/>
        <v>0</v>
      </c>
      <c r="AS204" s="74">
        <f t="shared" si="193"/>
        <v>0</v>
      </c>
      <c r="AT204" s="61" t="s">
        <v>21</v>
      </c>
      <c r="AU204" s="66">
        <f t="shared" si="194"/>
        <v>0</v>
      </c>
      <c r="AV204" s="66">
        <f t="shared" si="195"/>
        <v>0</v>
      </c>
      <c r="AW204" s="66">
        <f t="shared" si="196"/>
        <v>0</v>
      </c>
      <c r="AX204" s="66">
        <f t="shared" si="197"/>
        <v>0</v>
      </c>
      <c r="AY204" s="66">
        <f t="shared" si="198"/>
        <v>0</v>
      </c>
      <c r="AZ204" s="66">
        <f t="shared" si="199"/>
        <v>0</v>
      </c>
      <c r="BA204" s="66">
        <f t="shared" si="200"/>
        <v>0</v>
      </c>
      <c r="BB204" s="74">
        <f t="shared" si="201"/>
        <v>0</v>
      </c>
    </row>
    <row r="205" spans="1:54" x14ac:dyDescent="0.25">
      <c r="A205" s="61" t="s">
        <v>22</v>
      </c>
      <c r="B205" s="136">
        <f t="shared" si="202"/>
        <v>0</v>
      </c>
      <c r="C205" s="80">
        <f>'Alimentos&amp;Bebidas 2'!B145</f>
        <v>0</v>
      </c>
      <c r="D205" s="80">
        <f>'Alimentos&amp;Bebidas 2'!C145</f>
        <v>0</v>
      </c>
      <c r="E205" s="80">
        <f>'Alimentos&amp;Bebidas 2'!D145</f>
        <v>0</v>
      </c>
      <c r="F205" s="80">
        <f>'Alimentos&amp;Bebidas 2'!E145</f>
        <v>0</v>
      </c>
      <c r="G205" s="80">
        <f>'Alimentos&amp;Bebidas 2'!F145</f>
        <v>0</v>
      </c>
      <c r="H205" s="80">
        <f>'Alimentos&amp;Bebidas 2'!G145</f>
        <v>0</v>
      </c>
      <c r="I205" s="80">
        <f>'Alimentos&amp;Bebidas 2'!H145</f>
        <v>0</v>
      </c>
      <c r="J205" s="77">
        <f t="shared" si="177"/>
        <v>0</v>
      </c>
      <c r="K205" s="61" t="s">
        <v>22</v>
      </c>
      <c r="L205" s="66">
        <f t="shared" si="178"/>
        <v>0</v>
      </c>
      <c r="M205" s="66">
        <f t="shared" si="179"/>
        <v>0</v>
      </c>
      <c r="N205" s="66">
        <f t="shared" si="180"/>
        <v>0</v>
      </c>
      <c r="O205" s="66">
        <f t="shared" si="181"/>
        <v>0</v>
      </c>
      <c r="P205" s="66">
        <f t="shared" si="182"/>
        <v>0</v>
      </c>
      <c r="Q205" s="66">
        <f t="shared" si="183"/>
        <v>0</v>
      </c>
      <c r="R205" s="66">
        <f t="shared" si="184"/>
        <v>0</v>
      </c>
      <c r="S205" s="74">
        <f t="shared" si="185"/>
        <v>0</v>
      </c>
      <c r="T205" s="61" t="s">
        <v>22</v>
      </c>
      <c r="U205" s="72">
        <f>'Alimentos&amp;Bebidas 2'!K145</f>
        <v>0</v>
      </c>
      <c r="V205" s="72">
        <f>'Alimentos&amp;Bebidas 2'!L145</f>
        <v>0</v>
      </c>
      <c r="W205" s="72">
        <f>'Alimentos&amp;Bebidas 2'!M145</f>
        <v>0</v>
      </c>
      <c r="X205" s="72">
        <f>'Alimentos&amp;Bebidas 2'!N145</f>
        <v>0</v>
      </c>
      <c r="Y205" s="72">
        <f>'Alimentos&amp;Bebidas 2'!O145</f>
        <v>0</v>
      </c>
      <c r="Z205" s="72">
        <f>'Alimentos&amp;Bebidas 2'!P145</f>
        <v>0</v>
      </c>
      <c r="AA205" s="72">
        <f>'Alimentos&amp;Bebidas 2'!Q145</f>
        <v>0</v>
      </c>
      <c r="AB205" s="61" t="s">
        <v>22</v>
      </c>
      <c r="AC205" s="80">
        <f>'Alimentos&amp;Bebidas 2'!AB145</f>
        <v>0</v>
      </c>
      <c r="AD205" s="80">
        <f>'Alimentos&amp;Bebidas 2'!AC145</f>
        <v>0</v>
      </c>
      <c r="AE205" s="80">
        <f>'Alimentos&amp;Bebidas 2'!AD145</f>
        <v>0</v>
      </c>
      <c r="AF205" s="80">
        <f>'Alimentos&amp;Bebidas 2'!AE145</f>
        <v>0</v>
      </c>
      <c r="AG205" s="80">
        <f>'Alimentos&amp;Bebidas 2'!AF145</f>
        <v>0</v>
      </c>
      <c r="AH205" s="80">
        <f>'Alimentos&amp;Bebidas 2'!AG145</f>
        <v>0</v>
      </c>
      <c r="AI205" s="80">
        <f>'Alimentos&amp;Bebidas 2'!AH145</f>
        <v>0</v>
      </c>
      <c r="AJ205" s="61" t="s">
        <v>22</v>
      </c>
      <c r="AK205" s="66">
        <f t="shared" si="186"/>
        <v>0</v>
      </c>
      <c r="AL205" s="66">
        <f t="shared" si="203"/>
        <v>0</v>
      </c>
      <c r="AM205" s="66">
        <f t="shared" ref="AM205:AM220" si="204">W205*N205</f>
        <v>0</v>
      </c>
      <c r="AN205" s="66">
        <f t="shared" si="188"/>
        <v>0</v>
      </c>
      <c r="AO205" s="66">
        <f t="shared" si="189"/>
        <v>0</v>
      </c>
      <c r="AP205" s="66">
        <f t="shared" si="190"/>
        <v>0</v>
      </c>
      <c r="AQ205" s="66">
        <f t="shared" si="191"/>
        <v>0</v>
      </c>
      <c r="AR205" s="74">
        <f t="shared" si="192"/>
        <v>0</v>
      </c>
      <c r="AS205" s="74">
        <f t="shared" si="193"/>
        <v>0</v>
      </c>
      <c r="AT205" s="61" t="s">
        <v>22</v>
      </c>
      <c r="AU205" s="66">
        <f t="shared" si="194"/>
        <v>0</v>
      </c>
      <c r="AV205" s="66">
        <f t="shared" si="195"/>
        <v>0</v>
      </c>
      <c r="AW205" s="66">
        <f t="shared" si="196"/>
        <v>0</v>
      </c>
      <c r="AX205" s="66">
        <f t="shared" si="197"/>
        <v>0</v>
      </c>
      <c r="AY205" s="66">
        <f t="shared" si="198"/>
        <v>0</v>
      </c>
      <c r="AZ205" s="66">
        <f t="shared" si="199"/>
        <v>0</v>
      </c>
      <c r="BA205" s="66">
        <f t="shared" si="200"/>
        <v>0</v>
      </c>
      <c r="BB205" s="74">
        <f t="shared" si="201"/>
        <v>0</v>
      </c>
    </row>
    <row r="206" spans="1:54" x14ac:dyDescent="0.25">
      <c r="A206" s="61" t="s">
        <v>23</v>
      </c>
      <c r="B206" s="136">
        <f t="shared" si="202"/>
        <v>0</v>
      </c>
      <c r="C206" s="80">
        <f>'Alimentos&amp;Bebidas 2'!B146</f>
        <v>0</v>
      </c>
      <c r="D206" s="80">
        <f>'Alimentos&amp;Bebidas 2'!C146</f>
        <v>0</v>
      </c>
      <c r="E206" s="80">
        <f>'Alimentos&amp;Bebidas 2'!D146</f>
        <v>0</v>
      </c>
      <c r="F206" s="80">
        <f>'Alimentos&amp;Bebidas 2'!E146</f>
        <v>0</v>
      </c>
      <c r="G206" s="80">
        <f>'Alimentos&amp;Bebidas 2'!F146</f>
        <v>0</v>
      </c>
      <c r="H206" s="80">
        <f>'Alimentos&amp;Bebidas 2'!G146</f>
        <v>0</v>
      </c>
      <c r="I206" s="80">
        <f>'Alimentos&amp;Bebidas 2'!H146</f>
        <v>0</v>
      </c>
      <c r="J206" s="77">
        <f t="shared" si="177"/>
        <v>0</v>
      </c>
      <c r="K206" s="61" t="s">
        <v>23</v>
      </c>
      <c r="L206" s="66">
        <f t="shared" si="178"/>
        <v>0</v>
      </c>
      <c r="M206" s="66">
        <f t="shared" si="179"/>
        <v>0</v>
      </c>
      <c r="N206" s="66">
        <f t="shared" si="180"/>
        <v>0</v>
      </c>
      <c r="O206" s="66">
        <f t="shared" si="181"/>
        <v>0</v>
      </c>
      <c r="P206" s="66">
        <f t="shared" si="182"/>
        <v>0</v>
      </c>
      <c r="Q206" s="66">
        <f t="shared" si="183"/>
        <v>0</v>
      </c>
      <c r="R206" s="66">
        <f t="shared" si="184"/>
        <v>0</v>
      </c>
      <c r="S206" s="74">
        <f t="shared" si="185"/>
        <v>0</v>
      </c>
      <c r="T206" s="61" t="s">
        <v>23</v>
      </c>
      <c r="U206" s="72">
        <f>'Alimentos&amp;Bebidas 2'!K146</f>
        <v>0</v>
      </c>
      <c r="V206" s="72">
        <f>'Alimentos&amp;Bebidas 2'!L146</f>
        <v>0</v>
      </c>
      <c r="W206" s="72">
        <f>'Alimentos&amp;Bebidas 2'!M146</f>
        <v>0</v>
      </c>
      <c r="X206" s="72">
        <f>'Alimentos&amp;Bebidas 2'!N146</f>
        <v>0</v>
      </c>
      <c r="Y206" s="72">
        <f>'Alimentos&amp;Bebidas 2'!O146</f>
        <v>0</v>
      </c>
      <c r="Z206" s="72">
        <f>'Alimentos&amp;Bebidas 2'!P146</f>
        <v>0</v>
      </c>
      <c r="AA206" s="72">
        <f>'Alimentos&amp;Bebidas 2'!Q146</f>
        <v>0</v>
      </c>
      <c r="AB206" s="61" t="s">
        <v>23</v>
      </c>
      <c r="AC206" s="80">
        <f>'Alimentos&amp;Bebidas 2'!AB146</f>
        <v>0</v>
      </c>
      <c r="AD206" s="80">
        <f>'Alimentos&amp;Bebidas 2'!AC146</f>
        <v>0</v>
      </c>
      <c r="AE206" s="80">
        <f>'Alimentos&amp;Bebidas 2'!AD146</f>
        <v>0</v>
      </c>
      <c r="AF206" s="80">
        <f>'Alimentos&amp;Bebidas 2'!AE146</f>
        <v>0</v>
      </c>
      <c r="AG206" s="80">
        <f>'Alimentos&amp;Bebidas 2'!AF146</f>
        <v>0</v>
      </c>
      <c r="AH206" s="80">
        <f>'Alimentos&amp;Bebidas 2'!AG146</f>
        <v>0</v>
      </c>
      <c r="AI206" s="80">
        <f>'Alimentos&amp;Bebidas 2'!AH146</f>
        <v>0</v>
      </c>
      <c r="AJ206" s="61" t="s">
        <v>23</v>
      </c>
      <c r="AK206" s="66">
        <f t="shared" si="186"/>
        <v>0</v>
      </c>
      <c r="AL206" s="66">
        <f t="shared" si="203"/>
        <v>0</v>
      </c>
      <c r="AM206" s="66">
        <f t="shared" si="204"/>
        <v>0</v>
      </c>
      <c r="AN206" s="66">
        <f t="shared" si="188"/>
        <v>0</v>
      </c>
      <c r="AO206" s="66">
        <f t="shared" si="189"/>
        <v>0</v>
      </c>
      <c r="AP206" s="66">
        <f t="shared" si="190"/>
        <v>0</v>
      </c>
      <c r="AQ206" s="66">
        <f t="shared" si="191"/>
        <v>0</v>
      </c>
      <c r="AR206" s="74">
        <f t="shared" si="192"/>
        <v>0</v>
      </c>
      <c r="AS206" s="74">
        <f t="shared" si="193"/>
        <v>0</v>
      </c>
      <c r="AT206" s="61" t="s">
        <v>23</v>
      </c>
      <c r="AU206" s="66">
        <f t="shared" si="194"/>
        <v>0</v>
      </c>
      <c r="AV206" s="66">
        <f t="shared" si="195"/>
        <v>0</v>
      </c>
      <c r="AW206" s="66">
        <f t="shared" si="196"/>
        <v>0</v>
      </c>
      <c r="AX206" s="66">
        <f t="shared" si="197"/>
        <v>0</v>
      </c>
      <c r="AY206" s="66">
        <f t="shared" si="198"/>
        <v>0</v>
      </c>
      <c r="AZ206" s="66">
        <f t="shared" si="199"/>
        <v>0</v>
      </c>
      <c r="BA206" s="66">
        <f t="shared" si="200"/>
        <v>0</v>
      </c>
      <c r="BB206" s="74">
        <f t="shared" si="201"/>
        <v>0</v>
      </c>
    </row>
    <row r="207" spans="1:54" x14ac:dyDescent="0.25">
      <c r="A207" s="67" t="s">
        <v>24</v>
      </c>
      <c r="B207" s="136">
        <f t="shared" si="202"/>
        <v>0</v>
      </c>
      <c r="C207" s="80">
        <f>'Alimentos&amp;Bebidas 2'!B147</f>
        <v>0</v>
      </c>
      <c r="D207" s="80">
        <f>'Alimentos&amp;Bebidas 2'!C147</f>
        <v>0</v>
      </c>
      <c r="E207" s="80">
        <f>'Alimentos&amp;Bebidas 2'!D147</f>
        <v>0</v>
      </c>
      <c r="F207" s="80">
        <f>'Alimentos&amp;Bebidas 2'!E147</f>
        <v>0</v>
      </c>
      <c r="G207" s="80">
        <f>'Alimentos&amp;Bebidas 2'!F147</f>
        <v>0</v>
      </c>
      <c r="H207" s="80">
        <f>'Alimentos&amp;Bebidas 2'!G147</f>
        <v>0</v>
      </c>
      <c r="I207" s="80">
        <f>'Alimentos&amp;Bebidas 2'!H147</f>
        <v>0</v>
      </c>
      <c r="J207" s="77">
        <f t="shared" si="177"/>
        <v>0</v>
      </c>
      <c r="K207" s="67" t="s">
        <v>24</v>
      </c>
      <c r="L207" s="66">
        <f t="shared" si="178"/>
        <v>0</v>
      </c>
      <c r="M207" s="66">
        <f t="shared" si="179"/>
        <v>0</v>
      </c>
      <c r="N207" s="66">
        <f t="shared" si="180"/>
        <v>0</v>
      </c>
      <c r="O207" s="66">
        <f t="shared" si="181"/>
        <v>0</v>
      </c>
      <c r="P207" s="66">
        <f t="shared" si="182"/>
        <v>0</v>
      </c>
      <c r="Q207" s="66">
        <f t="shared" si="183"/>
        <v>0</v>
      </c>
      <c r="R207" s="66">
        <f t="shared" si="184"/>
        <v>0</v>
      </c>
      <c r="S207" s="74">
        <f t="shared" si="185"/>
        <v>0</v>
      </c>
      <c r="T207" s="67" t="s">
        <v>24</v>
      </c>
      <c r="U207" s="72">
        <f>'Alimentos&amp;Bebidas 2'!K147</f>
        <v>0</v>
      </c>
      <c r="V207" s="72">
        <f>'Alimentos&amp;Bebidas 2'!L147</f>
        <v>0</v>
      </c>
      <c r="W207" s="72">
        <f>'Alimentos&amp;Bebidas 2'!M147</f>
        <v>0</v>
      </c>
      <c r="X207" s="72">
        <f>'Alimentos&amp;Bebidas 2'!N147</f>
        <v>0</v>
      </c>
      <c r="Y207" s="72">
        <f>'Alimentos&amp;Bebidas 2'!O147</f>
        <v>0</v>
      </c>
      <c r="Z207" s="72">
        <f>'Alimentos&amp;Bebidas 2'!P147</f>
        <v>0</v>
      </c>
      <c r="AA207" s="72">
        <f>'Alimentos&amp;Bebidas 2'!Q147</f>
        <v>0</v>
      </c>
      <c r="AB207" s="67" t="s">
        <v>24</v>
      </c>
      <c r="AC207" s="80">
        <f>'Alimentos&amp;Bebidas 2'!AB147</f>
        <v>0</v>
      </c>
      <c r="AD207" s="80">
        <f>'Alimentos&amp;Bebidas 2'!AC147</f>
        <v>0</v>
      </c>
      <c r="AE207" s="80">
        <f>'Alimentos&amp;Bebidas 2'!AD147</f>
        <v>0</v>
      </c>
      <c r="AF207" s="80">
        <f>'Alimentos&amp;Bebidas 2'!AE147</f>
        <v>0</v>
      </c>
      <c r="AG207" s="80">
        <f>'Alimentos&amp;Bebidas 2'!AF147</f>
        <v>0</v>
      </c>
      <c r="AH207" s="80">
        <f>'Alimentos&amp;Bebidas 2'!AG147</f>
        <v>0</v>
      </c>
      <c r="AI207" s="80">
        <f>'Alimentos&amp;Bebidas 2'!AH147</f>
        <v>0</v>
      </c>
      <c r="AJ207" s="67" t="s">
        <v>24</v>
      </c>
      <c r="AK207" s="66">
        <f t="shared" si="186"/>
        <v>0</v>
      </c>
      <c r="AL207" s="66">
        <f t="shared" si="203"/>
        <v>0</v>
      </c>
      <c r="AM207" s="66">
        <f t="shared" si="204"/>
        <v>0</v>
      </c>
      <c r="AN207" s="66">
        <f t="shared" si="188"/>
        <v>0</v>
      </c>
      <c r="AO207" s="66">
        <f t="shared" si="189"/>
        <v>0</v>
      </c>
      <c r="AP207" s="66">
        <f t="shared" si="190"/>
        <v>0</v>
      </c>
      <c r="AQ207" s="66">
        <f t="shared" si="191"/>
        <v>0</v>
      </c>
      <c r="AR207" s="74">
        <f t="shared" si="192"/>
        <v>0</v>
      </c>
      <c r="AS207" s="74">
        <f t="shared" si="193"/>
        <v>0</v>
      </c>
      <c r="AT207" s="67" t="s">
        <v>24</v>
      </c>
      <c r="AU207" s="66">
        <f t="shared" si="194"/>
        <v>0</v>
      </c>
      <c r="AV207" s="66">
        <f t="shared" si="195"/>
        <v>0</v>
      </c>
      <c r="AW207" s="66">
        <f t="shared" si="196"/>
        <v>0</v>
      </c>
      <c r="AX207" s="66">
        <f t="shared" si="197"/>
        <v>0</v>
      </c>
      <c r="AY207" s="66">
        <f t="shared" si="198"/>
        <v>0</v>
      </c>
      <c r="AZ207" s="66">
        <f t="shared" si="199"/>
        <v>0</v>
      </c>
      <c r="BA207" s="66">
        <f t="shared" si="200"/>
        <v>0</v>
      </c>
      <c r="BB207" s="74">
        <f t="shared" si="201"/>
        <v>0</v>
      </c>
    </row>
    <row r="208" spans="1:54" x14ac:dyDescent="0.25">
      <c r="A208" s="68" t="s">
        <v>25</v>
      </c>
      <c r="B208" s="136">
        <f t="shared" si="202"/>
        <v>0</v>
      </c>
      <c r="C208" s="80">
        <f>'Alimentos&amp;Bebidas 2'!B148</f>
        <v>0</v>
      </c>
      <c r="D208" s="80">
        <f>'Alimentos&amp;Bebidas 2'!C148</f>
        <v>0</v>
      </c>
      <c r="E208" s="80">
        <f>'Alimentos&amp;Bebidas 2'!D148</f>
        <v>0</v>
      </c>
      <c r="F208" s="80">
        <f>'Alimentos&amp;Bebidas 2'!E148</f>
        <v>0</v>
      </c>
      <c r="G208" s="80">
        <f>'Alimentos&amp;Bebidas 2'!F148</f>
        <v>0</v>
      </c>
      <c r="H208" s="80">
        <f>'Alimentos&amp;Bebidas 2'!G148</f>
        <v>0</v>
      </c>
      <c r="I208" s="80">
        <f>'Alimentos&amp;Bebidas 2'!H148</f>
        <v>0</v>
      </c>
      <c r="J208" s="77">
        <f t="shared" si="177"/>
        <v>0</v>
      </c>
      <c r="K208" s="68" t="s">
        <v>25</v>
      </c>
      <c r="L208" s="66">
        <f t="shared" si="178"/>
        <v>0</v>
      </c>
      <c r="M208" s="66">
        <f t="shared" si="179"/>
        <v>0</v>
      </c>
      <c r="N208" s="66">
        <f t="shared" si="180"/>
        <v>0</v>
      </c>
      <c r="O208" s="66">
        <f t="shared" si="181"/>
        <v>0</v>
      </c>
      <c r="P208" s="66">
        <f t="shared" si="182"/>
        <v>0</v>
      </c>
      <c r="Q208" s="66">
        <f t="shared" si="183"/>
        <v>0</v>
      </c>
      <c r="R208" s="66">
        <f t="shared" si="184"/>
        <v>0</v>
      </c>
      <c r="S208" s="74">
        <f t="shared" si="185"/>
        <v>0</v>
      </c>
      <c r="T208" s="68" t="s">
        <v>25</v>
      </c>
      <c r="U208" s="72">
        <f>'Alimentos&amp;Bebidas 2'!K148</f>
        <v>0</v>
      </c>
      <c r="V208" s="72">
        <f>'Alimentos&amp;Bebidas 2'!L148</f>
        <v>0</v>
      </c>
      <c r="W208" s="72">
        <f>'Alimentos&amp;Bebidas 2'!M148</f>
        <v>0</v>
      </c>
      <c r="X208" s="72">
        <f>'Alimentos&amp;Bebidas 2'!N148</f>
        <v>0</v>
      </c>
      <c r="Y208" s="72">
        <f>'Alimentos&amp;Bebidas 2'!O148</f>
        <v>0</v>
      </c>
      <c r="Z208" s="72">
        <f>'Alimentos&amp;Bebidas 2'!P148</f>
        <v>0</v>
      </c>
      <c r="AA208" s="72">
        <f>'Alimentos&amp;Bebidas 2'!Q148</f>
        <v>0</v>
      </c>
      <c r="AB208" s="68" t="s">
        <v>25</v>
      </c>
      <c r="AC208" s="80">
        <f>'Alimentos&amp;Bebidas 2'!AB148</f>
        <v>0</v>
      </c>
      <c r="AD208" s="80">
        <f>'Alimentos&amp;Bebidas 2'!AC148</f>
        <v>0</v>
      </c>
      <c r="AE208" s="80">
        <f>'Alimentos&amp;Bebidas 2'!AD148</f>
        <v>0</v>
      </c>
      <c r="AF208" s="80">
        <f>'Alimentos&amp;Bebidas 2'!AE148</f>
        <v>0</v>
      </c>
      <c r="AG208" s="80">
        <f>'Alimentos&amp;Bebidas 2'!AF148</f>
        <v>0</v>
      </c>
      <c r="AH208" s="80">
        <f>'Alimentos&amp;Bebidas 2'!AG148</f>
        <v>0</v>
      </c>
      <c r="AI208" s="80">
        <f>'Alimentos&amp;Bebidas 2'!AH148</f>
        <v>0</v>
      </c>
      <c r="AJ208" s="68" t="s">
        <v>25</v>
      </c>
      <c r="AK208" s="66">
        <f t="shared" si="186"/>
        <v>0</v>
      </c>
      <c r="AL208" s="66">
        <f t="shared" si="203"/>
        <v>0</v>
      </c>
      <c r="AM208" s="66">
        <f t="shared" si="204"/>
        <v>0</v>
      </c>
      <c r="AN208" s="66">
        <f t="shared" si="188"/>
        <v>0</v>
      </c>
      <c r="AO208" s="66">
        <f t="shared" si="189"/>
        <v>0</v>
      </c>
      <c r="AP208" s="66">
        <f t="shared" si="190"/>
        <v>0</v>
      </c>
      <c r="AQ208" s="66">
        <f t="shared" si="191"/>
        <v>0</v>
      </c>
      <c r="AR208" s="74">
        <f t="shared" si="192"/>
        <v>0</v>
      </c>
      <c r="AS208" s="74">
        <f t="shared" si="193"/>
        <v>0</v>
      </c>
      <c r="AT208" s="68" t="s">
        <v>25</v>
      </c>
      <c r="AU208" s="66">
        <f t="shared" si="194"/>
        <v>0</v>
      </c>
      <c r="AV208" s="66">
        <f t="shared" si="195"/>
        <v>0</v>
      </c>
      <c r="AW208" s="66">
        <f t="shared" si="196"/>
        <v>0</v>
      </c>
      <c r="AX208" s="66">
        <f t="shared" si="197"/>
        <v>0</v>
      </c>
      <c r="AY208" s="66">
        <f t="shared" si="198"/>
        <v>0</v>
      </c>
      <c r="AZ208" s="66">
        <f t="shared" si="199"/>
        <v>0</v>
      </c>
      <c r="BA208" s="66">
        <f t="shared" si="200"/>
        <v>0</v>
      </c>
      <c r="BB208" s="74">
        <f t="shared" si="201"/>
        <v>0</v>
      </c>
    </row>
    <row r="209" spans="1:54" x14ac:dyDescent="0.25">
      <c r="A209" s="61" t="s">
        <v>26</v>
      </c>
      <c r="B209" s="136">
        <f t="shared" si="202"/>
        <v>0</v>
      </c>
      <c r="C209" s="80">
        <f>'Alimentos&amp;Bebidas 2'!B149</f>
        <v>0</v>
      </c>
      <c r="D209" s="80">
        <f>'Alimentos&amp;Bebidas 2'!C149</f>
        <v>0</v>
      </c>
      <c r="E209" s="80">
        <f>'Alimentos&amp;Bebidas 2'!D149</f>
        <v>0</v>
      </c>
      <c r="F209" s="80">
        <f>'Alimentos&amp;Bebidas 2'!E149</f>
        <v>0</v>
      </c>
      <c r="G209" s="80">
        <f>'Alimentos&amp;Bebidas 2'!F149</f>
        <v>0</v>
      </c>
      <c r="H209" s="80">
        <f>'Alimentos&amp;Bebidas 2'!G149</f>
        <v>0</v>
      </c>
      <c r="I209" s="80">
        <f>'Alimentos&amp;Bebidas 2'!H149</f>
        <v>0</v>
      </c>
      <c r="J209" s="77">
        <f t="shared" si="177"/>
        <v>0</v>
      </c>
      <c r="K209" s="61" t="s">
        <v>26</v>
      </c>
      <c r="L209" s="66">
        <f t="shared" si="178"/>
        <v>0</v>
      </c>
      <c r="M209" s="66">
        <f t="shared" si="179"/>
        <v>0</v>
      </c>
      <c r="N209" s="66">
        <f t="shared" si="180"/>
        <v>0</v>
      </c>
      <c r="O209" s="66">
        <f t="shared" si="181"/>
        <v>0</v>
      </c>
      <c r="P209" s="66">
        <f t="shared" si="182"/>
        <v>0</v>
      </c>
      <c r="Q209" s="66">
        <f t="shared" si="183"/>
        <v>0</v>
      </c>
      <c r="R209" s="66">
        <f t="shared" si="184"/>
        <v>0</v>
      </c>
      <c r="S209" s="74">
        <f t="shared" si="185"/>
        <v>0</v>
      </c>
      <c r="T209" s="61" t="s">
        <v>26</v>
      </c>
      <c r="U209" s="72">
        <f>'Alimentos&amp;Bebidas 2'!K149</f>
        <v>0</v>
      </c>
      <c r="V209" s="72">
        <f>'Alimentos&amp;Bebidas 2'!L149</f>
        <v>0</v>
      </c>
      <c r="W209" s="72">
        <f>'Alimentos&amp;Bebidas 2'!M149</f>
        <v>0</v>
      </c>
      <c r="X209" s="72">
        <f>'Alimentos&amp;Bebidas 2'!N149</f>
        <v>0</v>
      </c>
      <c r="Y209" s="72">
        <f>'Alimentos&amp;Bebidas 2'!O149</f>
        <v>0</v>
      </c>
      <c r="Z209" s="72">
        <f>'Alimentos&amp;Bebidas 2'!P149</f>
        <v>0</v>
      </c>
      <c r="AA209" s="72">
        <f>'Alimentos&amp;Bebidas 2'!Q149</f>
        <v>0</v>
      </c>
      <c r="AB209" s="61" t="s">
        <v>26</v>
      </c>
      <c r="AC209" s="80">
        <f>'Alimentos&amp;Bebidas 2'!AB149</f>
        <v>0</v>
      </c>
      <c r="AD209" s="80">
        <f>'Alimentos&amp;Bebidas 2'!AC149</f>
        <v>0</v>
      </c>
      <c r="AE209" s="80">
        <f>'Alimentos&amp;Bebidas 2'!AD149</f>
        <v>0</v>
      </c>
      <c r="AF209" s="80">
        <f>'Alimentos&amp;Bebidas 2'!AE149</f>
        <v>0</v>
      </c>
      <c r="AG209" s="80">
        <f>'Alimentos&amp;Bebidas 2'!AF149</f>
        <v>0</v>
      </c>
      <c r="AH209" s="80">
        <f>'Alimentos&amp;Bebidas 2'!AG149</f>
        <v>0</v>
      </c>
      <c r="AI209" s="80">
        <f>'Alimentos&amp;Bebidas 2'!AH149</f>
        <v>0</v>
      </c>
      <c r="AJ209" s="61" t="s">
        <v>26</v>
      </c>
      <c r="AK209" s="66">
        <f t="shared" si="186"/>
        <v>0</v>
      </c>
      <c r="AL209" s="66">
        <f t="shared" si="203"/>
        <v>0</v>
      </c>
      <c r="AM209" s="66">
        <f t="shared" si="204"/>
        <v>0</v>
      </c>
      <c r="AN209" s="66">
        <f t="shared" si="188"/>
        <v>0</v>
      </c>
      <c r="AO209" s="66">
        <f t="shared" si="189"/>
        <v>0</v>
      </c>
      <c r="AP209" s="66">
        <f t="shared" si="190"/>
        <v>0</v>
      </c>
      <c r="AQ209" s="66">
        <f t="shared" si="191"/>
        <v>0</v>
      </c>
      <c r="AR209" s="74">
        <f t="shared" si="192"/>
        <v>0</v>
      </c>
      <c r="AS209" s="74">
        <f t="shared" si="193"/>
        <v>0</v>
      </c>
      <c r="AT209" s="61" t="s">
        <v>26</v>
      </c>
      <c r="AU209" s="66">
        <f t="shared" si="194"/>
        <v>0</v>
      </c>
      <c r="AV209" s="66">
        <f t="shared" si="195"/>
        <v>0</v>
      </c>
      <c r="AW209" s="66">
        <f t="shared" si="196"/>
        <v>0</v>
      </c>
      <c r="AX209" s="66">
        <f t="shared" si="197"/>
        <v>0</v>
      </c>
      <c r="AY209" s="66">
        <f t="shared" si="198"/>
        <v>0</v>
      </c>
      <c r="AZ209" s="66">
        <f t="shared" si="199"/>
        <v>0</v>
      </c>
      <c r="BA209" s="66">
        <f t="shared" si="200"/>
        <v>0</v>
      </c>
      <c r="BB209" s="74">
        <f t="shared" si="201"/>
        <v>0</v>
      </c>
    </row>
    <row r="210" spans="1:54" x14ac:dyDescent="0.25">
      <c r="A210" s="61" t="s">
        <v>27</v>
      </c>
      <c r="B210" s="136">
        <f t="shared" si="202"/>
        <v>0</v>
      </c>
      <c r="C210" s="80">
        <f>'Alimentos&amp;Bebidas 2'!B150</f>
        <v>0</v>
      </c>
      <c r="D210" s="80">
        <f>'Alimentos&amp;Bebidas 2'!C150</f>
        <v>0</v>
      </c>
      <c r="E210" s="80">
        <f>'Alimentos&amp;Bebidas 2'!D150</f>
        <v>0</v>
      </c>
      <c r="F210" s="80">
        <f>'Alimentos&amp;Bebidas 2'!E150</f>
        <v>0</v>
      </c>
      <c r="G210" s="80">
        <f>'Alimentos&amp;Bebidas 2'!F150</f>
        <v>0</v>
      </c>
      <c r="H210" s="80">
        <f>'Alimentos&amp;Bebidas 2'!G150</f>
        <v>0</v>
      </c>
      <c r="I210" s="80">
        <f>'Alimentos&amp;Bebidas 2'!H150</f>
        <v>0</v>
      </c>
      <c r="J210" s="77">
        <f t="shared" si="177"/>
        <v>0</v>
      </c>
      <c r="K210" s="61" t="s">
        <v>27</v>
      </c>
      <c r="L210" s="66">
        <f t="shared" si="178"/>
        <v>0</v>
      </c>
      <c r="M210" s="66">
        <f t="shared" si="179"/>
        <v>0</v>
      </c>
      <c r="N210" s="66">
        <f t="shared" si="180"/>
        <v>0</v>
      </c>
      <c r="O210" s="66">
        <f t="shared" si="181"/>
        <v>0</v>
      </c>
      <c r="P210" s="66">
        <f t="shared" si="182"/>
        <v>0</v>
      </c>
      <c r="Q210" s="66">
        <f t="shared" si="183"/>
        <v>0</v>
      </c>
      <c r="R210" s="66">
        <f t="shared" si="184"/>
        <v>0</v>
      </c>
      <c r="S210" s="74">
        <f t="shared" si="185"/>
        <v>0</v>
      </c>
      <c r="T210" s="61" t="s">
        <v>27</v>
      </c>
      <c r="U210" s="72">
        <f>'Alimentos&amp;Bebidas 2'!K150</f>
        <v>0</v>
      </c>
      <c r="V210" s="72">
        <f>'Alimentos&amp;Bebidas 2'!L150</f>
        <v>0</v>
      </c>
      <c r="W210" s="72">
        <f>'Alimentos&amp;Bebidas 2'!M150</f>
        <v>0</v>
      </c>
      <c r="X210" s="72">
        <f>'Alimentos&amp;Bebidas 2'!N150</f>
        <v>0</v>
      </c>
      <c r="Y210" s="72">
        <f>'Alimentos&amp;Bebidas 2'!O150</f>
        <v>0</v>
      </c>
      <c r="Z210" s="72">
        <f>'Alimentos&amp;Bebidas 2'!P150</f>
        <v>0</v>
      </c>
      <c r="AA210" s="72">
        <f>'Alimentos&amp;Bebidas 2'!Q150</f>
        <v>0</v>
      </c>
      <c r="AB210" s="61" t="s">
        <v>27</v>
      </c>
      <c r="AC210" s="80">
        <f>'Alimentos&amp;Bebidas 2'!AB150</f>
        <v>0</v>
      </c>
      <c r="AD210" s="80">
        <f>'Alimentos&amp;Bebidas 2'!AC150</f>
        <v>0</v>
      </c>
      <c r="AE210" s="80">
        <f>'Alimentos&amp;Bebidas 2'!AD150</f>
        <v>0</v>
      </c>
      <c r="AF210" s="80">
        <f>'Alimentos&amp;Bebidas 2'!AE150</f>
        <v>0</v>
      </c>
      <c r="AG210" s="80">
        <f>'Alimentos&amp;Bebidas 2'!AF150</f>
        <v>0</v>
      </c>
      <c r="AH210" s="80">
        <f>'Alimentos&amp;Bebidas 2'!AG150</f>
        <v>0</v>
      </c>
      <c r="AI210" s="80">
        <f>'Alimentos&amp;Bebidas 2'!AH150</f>
        <v>0</v>
      </c>
      <c r="AJ210" s="61" t="s">
        <v>27</v>
      </c>
      <c r="AK210" s="66">
        <f t="shared" si="186"/>
        <v>0</v>
      </c>
      <c r="AL210" s="66">
        <f t="shared" si="203"/>
        <v>0</v>
      </c>
      <c r="AM210" s="66">
        <f t="shared" si="204"/>
        <v>0</v>
      </c>
      <c r="AN210" s="66">
        <f t="shared" si="188"/>
        <v>0</v>
      </c>
      <c r="AO210" s="66">
        <f t="shared" si="189"/>
        <v>0</v>
      </c>
      <c r="AP210" s="66">
        <f t="shared" si="190"/>
        <v>0</v>
      </c>
      <c r="AQ210" s="66">
        <f t="shared" si="191"/>
        <v>0</v>
      </c>
      <c r="AR210" s="74">
        <f t="shared" si="192"/>
        <v>0</v>
      </c>
      <c r="AS210" s="74">
        <f t="shared" si="193"/>
        <v>0</v>
      </c>
      <c r="AT210" s="61" t="s">
        <v>27</v>
      </c>
      <c r="AU210" s="66">
        <f t="shared" si="194"/>
        <v>0</v>
      </c>
      <c r="AV210" s="66">
        <f t="shared" si="195"/>
        <v>0</v>
      </c>
      <c r="AW210" s="66">
        <f t="shared" si="196"/>
        <v>0</v>
      </c>
      <c r="AX210" s="66">
        <f t="shared" si="197"/>
        <v>0</v>
      </c>
      <c r="AY210" s="66">
        <f t="shared" si="198"/>
        <v>0</v>
      </c>
      <c r="AZ210" s="66">
        <f t="shared" si="199"/>
        <v>0</v>
      </c>
      <c r="BA210" s="66">
        <f t="shared" si="200"/>
        <v>0</v>
      </c>
      <c r="BB210" s="74">
        <f t="shared" si="201"/>
        <v>0</v>
      </c>
    </row>
    <row r="211" spans="1:54" x14ac:dyDescent="0.25">
      <c r="A211" s="61" t="s">
        <v>28</v>
      </c>
      <c r="B211" s="136">
        <f t="shared" si="202"/>
        <v>0</v>
      </c>
      <c r="C211" s="80">
        <f>'Alimentos&amp;Bebidas 2'!B151</f>
        <v>0</v>
      </c>
      <c r="D211" s="80">
        <f>'Alimentos&amp;Bebidas 2'!C151</f>
        <v>0</v>
      </c>
      <c r="E211" s="80">
        <f>'Alimentos&amp;Bebidas 2'!D151</f>
        <v>0</v>
      </c>
      <c r="F211" s="80">
        <f>'Alimentos&amp;Bebidas 2'!E151</f>
        <v>0</v>
      </c>
      <c r="G211" s="80">
        <f>'Alimentos&amp;Bebidas 2'!F151</f>
        <v>0</v>
      </c>
      <c r="H211" s="80">
        <f>'Alimentos&amp;Bebidas 2'!G151</f>
        <v>0</v>
      </c>
      <c r="I211" s="80">
        <f>'Alimentos&amp;Bebidas 2'!H151</f>
        <v>0</v>
      </c>
      <c r="J211" s="77">
        <f t="shared" si="177"/>
        <v>0</v>
      </c>
      <c r="K211" s="61" t="s">
        <v>28</v>
      </c>
      <c r="L211" s="66">
        <f t="shared" si="178"/>
        <v>0</v>
      </c>
      <c r="M211" s="66">
        <f t="shared" si="179"/>
        <v>0</v>
      </c>
      <c r="N211" s="66">
        <f t="shared" si="180"/>
        <v>0</v>
      </c>
      <c r="O211" s="66">
        <f t="shared" si="181"/>
        <v>0</v>
      </c>
      <c r="P211" s="66">
        <f t="shared" si="182"/>
        <v>0</v>
      </c>
      <c r="Q211" s="66">
        <f t="shared" si="183"/>
        <v>0</v>
      </c>
      <c r="R211" s="66">
        <f t="shared" si="184"/>
        <v>0</v>
      </c>
      <c r="S211" s="74">
        <f t="shared" si="185"/>
        <v>0</v>
      </c>
      <c r="T211" s="61" t="s">
        <v>28</v>
      </c>
      <c r="U211" s="72">
        <f>'Alimentos&amp;Bebidas 2'!K151</f>
        <v>0</v>
      </c>
      <c r="V211" s="72">
        <f>'Alimentos&amp;Bebidas 2'!L151</f>
        <v>0</v>
      </c>
      <c r="W211" s="72">
        <f>'Alimentos&amp;Bebidas 2'!M151</f>
        <v>0</v>
      </c>
      <c r="X211" s="72">
        <f>'Alimentos&amp;Bebidas 2'!N151</f>
        <v>0</v>
      </c>
      <c r="Y211" s="72">
        <f>'Alimentos&amp;Bebidas 2'!O151</f>
        <v>0</v>
      </c>
      <c r="Z211" s="72">
        <f>'Alimentos&amp;Bebidas 2'!P151</f>
        <v>0</v>
      </c>
      <c r="AA211" s="72">
        <f>'Alimentos&amp;Bebidas 2'!Q151</f>
        <v>0</v>
      </c>
      <c r="AB211" s="61" t="s">
        <v>28</v>
      </c>
      <c r="AC211" s="80">
        <f>'Alimentos&amp;Bebidas 2'!AB151</f>
        <v>0</v>
      </c>
      <c r="AD211" s="80">
        <f>'Alimentos&amp;Bebidas 2'!AC151</f>
        <v>0</v>
      </c>
      <c r="AE211" s="80">
        <f>'Alimentos&amp;Bebidas 2'!AD151</f>
        <v>0</v>
      </c>
      <c r="AF211" s="80">
        <f>'Alimentos&amp;Bebidas 2'!AE151</f>
        <v>0</v>
      </c>
      <c r="AG211" s="80">
        <f>'Alimentos&amp;Bebidas 2'!AF151</f>
        <v>0</v>
      </c>
      <c r="AH211" s="80">
        <f>'Alimentos&amp;Bebidas 2'!AG151</f>
        <v>0</v>
      </c>
      <c r="AI211" s="80">
        <f>'Alimentos&amp;Bebidas 2'!AH151</f>
        <v>0</v>
      </c>
      <c r="AJ211" s="61" t="s">
        <v>28</v>
      </c>
      <c r="AK211" s="66">
        <f t="shared" si="186"/>
        <v>0</v>
      </c>
      <c r="AL211" s="66">
        <f t="shared" si="203"/>
        <v>0</v>
      </c>
      <c r="AM211" s="66">
        <f t="shared" si="204"/>
        <v>0</v>
      </c>
      <c r="AN211" s="66">
        <f t="shared" si="188"/>
        <v>0</v>
      </c>
      <c r="AO211" s="66">
        <f t="shared" si="189"/>
        <v>0</v>
      </c>
      <c r="AP211" s="66">
        <f t="shared" si="190"/>
        <v>0</v>
      </c>
      <c r="AQ211" s="66">
        <f t="shared" si="191"/>
        <v>0</v>
      </c>
      <c r="AR211" s="74">
        <f t="shared" si="192"/>
        <v>0</v>
      </c>
      <c r="AS211" s="74">
        <f t="shared" si="193"/>
        <v>0</v>
      </c>
      <c r="AT211" s="61" t="s">
        <v>28</v>
      </c>
      <c r="AU211" s="66">
        <f t="shared" si="194"/>
        <v>0</v>
      </c>
      <c r="AV211" s="66">
        <f t="shared" si="195"/>
        <v>0</v>
      </c>
      <c r="AW211" s="66">
        <f t="shared" si="196"/>
        <v>0</v>
      </c>
      <c r="AX211" s="66">
        <f t="shared" si="197"/>
        <v>0</v>
      </c>
      <c r="AY211" s="66">
        <f t="shared" si="198"/>
        <v>0</v>
      </c>
      <c r="AZ211" s="66">
        <f t="shared" si="199"/>
        <v>0</v>
      </c>
      <c r="BA211" s="66">
        <f t="shared" si="200"/>
        <v>0</v>
      </c>
      <c r="BB211" s="74">
        <f t="shared" si="201"/>
        <v>0</v>
      </c>
    </row>
    <row r="212" spans="1:54" x14ac:dyDescent="0.25">
      <c r="A212" s="61" t="s">
        <v>29</v>
      </c>
      <c r="B212" s="136">
        <f t="shared" si="202"/>
        <v>200.49386365847192</v>
      </c>
      <c r="C212" s="80">
        <f>'Alimentos&amp;Bebidas 2'!B152</f>
        <v>0</v>
      </c>
      <c r="D212" s="80">
        <f>'Alimentos&amp;Bebidas 2'!C152</f>
        <v>0.97968591452645959</v>
      </c>
      <c r="E212" s="80">
        <f>'Alimentos&amp;Bebidas 2'!D152</f>
        <v>2.0314085473540418E-2</v>
      </c>
      <c r="F212" s="80">
        <f>'Alimentos&amp;Bebidas 2'!E152</f>
        <v>0</v>
      </c>
      <c r="G212" s="80">
        <f>'Alimentos&amp;Bebidas 2'!F152</f>
        <v>0</v>
      </c>
      <c r="H212" s="80">
        <f>'Alimentos&amp;Bebidas 2'!G152</f>
        <v>0</v>
      </c>
      <c r="I212" s="80">
        <f>'Alimentos&amp;Bebidas 2'!H152</f>
        <v>0</v>
      </c>
      <c r="J212" s="77">
        <f t="shared" si="177"/>
        <v>1</v>
      </c>
      <c r="K212" s="61" t="s">
        <v>29</v>
      </c>
      <c r="L212" s="66">
        <f t="shared" si="178"/>
        <v>0</v>
      </c>
      <c r="M212" s="66">
        <f t="shared" si="179"/>
        <v>196.42101417519336</v>
      </c>
      <c r="N212" s="66">
        <f t="shared" si="180"/>
        <v>4.0728494832785573</v>
      </c>
      <c r="O212" s="66">
        <f t="shared" si="181"/>
        <v>0</v>
      </c>
      <c r="P212" s="66">
        <f t="shared" si="182"/>
        <v>0</v>
      </c>
      <c r="Q212" s="66">
        <f t="shared" si="183"/>
        <v>0</v>
      </c>
      <c r="R212" s="66">
        <f t="shared" si="184"/>
        <v>0</v>
      </c>
      <c r="S212" s="74">
        <f t="shared" si="185"/>
        <v>200.49386365847192</v>
      </c>
      <c r="T212" s="61" t="s">
        <v>29</v>
      </c>
      <c r="U212" s="72">
        <f>'Alimentos&amp;Bebidas 2'!K152</f>
        <v>0</v>
      </c>
      <c r="V212" s="72">
        <f>'Alimentos&amp;Bebidas 2'!L152</f>
        <v>0.85</v>
      </c>
      <c r="W212" s="72">
        <f>'Alimentos&amp;Bebidas 2'!M152</f>
        <v>0.5</v>
      </c>
      <c r="X212" s="72">
        <f>'Alimentos&amp;Bebidas 2'!N152</f>
        <v>0</v>
      </c>
      <c r="Y212" s="72">
        <f>'Alimentos&amp;Bebidas 2'!O152</f>
        <v>0</v>
      </c>
      <c r="Z212" s="72">
        <f>'Alimentos&amp;Bebidas 2'!P152</f>
        <v>0</v>
      </c>
      <c r="AA212" s="72">
        <f>'Alimentos&amp;Bebidas 2'!Q152</f>
        <v>0</v>
      </c>
      <c r="AB212" s="61" t="s">
        <v>29</v>
      </c>
      <c r="AC212" s="80">
        <f>'Alimentos&amp;Bebidas 2'!AB152</f>
        <v>0</v>
      </c>
      <c r="AD212" s="80">
        <f>'Alimentos&amp;Bebidas 2'!AC152</f>
        <v>0.9</v>
      </c>
      <c r="AE212" s="80">
        <f>'Alimentos&amp;Bebidas 2'!AD152</f>
        <v>0.55000000000000004</v>
      </c>
      <c r="AF212" s="80">
        <f>'Alimentos&amp;Bebidas 2'!AE152</f>
        <v>0</v>
      </c>
      <c r="AG212" s="80">
        <f>'Alimentos&amp;Bebidas 2'!AF152</f>
        <v>0</v>
      </c>
      <c r="AH212" s="80">
        <f>'Alimentos&amp;Bebidas 2'!AG152</f>
        <v>0</v>
      </c>
      <c r="AI212" s="80">
        <f>'Alimentos&amp;Bebidas 2'!AH152</f>
        <v>0</v>
      </c>
      <c r="AJ212" s="61" t="s">
        <v>29</v>
      </c>
      <c r="AK212" s="66">
        <f t="shared" si="186"/>
        <v>0</v>
      </c>
      <c r="AL212" s="66">
        <f t="shared" si="203"/>
        <v>166.95786204891436</v>
      </c>
      <c r="AM212" s="66">
        <f t="shared" si="204"/>
        <v>2.0364247416392787</v>
      </c>
      <c r="AN212" s="66">
        <f t="shared" si="188"/>
        <v>0</v>
      </c>
      <c r="AO212" s="66">
        <f t="shared" si="189"/>
        <v>0</v>
      </c>
      <c r="AP212" s="66">
        <f t="shared" si="190"/>
        <v>0</v>
      </c>
      <c r="AQ212" s="66">
        <f t="shared" si="191"/>
        <v>0</v>
      </c>
      <c r="AR212" s="74">
        <f t="shared" si="192"/>
        <v>168.99428679055364</v>
      </c>
      <c r="AS212" s="74">
        <f t="shared" si="193"/>
        <v>31.499576867918279</v>
      </c>
      <c r="AT212" s="61" t="s">
        <v>29</v>
      </c>
      <c r="AU212" s="66">
        <f t="shared" si="194"/>
        <v>0</v>
      </c>
      <c r="AV212" s="66">
        <f t="shared" si="195"/>
        <v>10.912278565288526</v>
      </c>
      <c r="AW212" s="66">
        <f t="shared" si="196"/>
        <v>0.37025904393441444</v>
      </c>
      <c r="AX212" s="66">
        <f t="shared" si="197"/>
        <v>0</v>
      </c>
      <c r="AY212" s="66">
        <f t="shared" si="198"/>
        <v>0</v>
      </c>
      <c r="AZ212" s="66">
        <f t="shared" si="199"/>
        <v>0</v>
      </c>
      <c r="BA212" s="66">
        <f t="shared" si="200"/>
        <v>0</v>
      </c>
      <c r="BB212" s="74">
        <f t="shared" si="201"/>
        <v>11.28253760922294</v>
      </c>
    </row>
    <row r="213" spans="1:54" x14ac:dyDescent="0.25">
      <c r="A213" s="61" t="s">
        <v>30</v>
      </c>
      <c r="B213" s="136">
        <f t="shared" si="202"/>
        <v>0</v>
      </c>
      <c r="C213" s="80">
        <f>'Alimentos&amp;Bebidas 2'!B153</f>
        <v>0</v>
      </c>
      <c r="D213" s="80">
        <f>'Alimentos&amp;Bebidas 2'!C153</f>
        <v>0</v>
      </c>
      <c r="E213" s="80">
        <f>'Alimentos&amp;Bebidas 2'!D153</f>
        <v>0</v>
      </c>
      <c r="F213" s="80">
        <f>'Alimentos&amp;Bebidas 2'!E153</f>
        <v>0</v>
      </c>
      <c r="G213" s="80">
        <f>'Alimentos&amp;Bebidas 2'!F153</f>
        <v>0</v>
      </c>
      <c r="H213" s="80">
        <f>'Alimentos&amp;Bebidas 2'!G153</f>
        <v>0</v>
      </c>
      <c r="I213" s="80">
        <f>'Alimentos&amp;Bebidas 2'!H153</f>
        <v>0</v>
      </c>
      <c r="J213" s="77">
        <f t="shared" si="177"/>
        <v>0</v>
      </c>
      <c r="K213" s="61" t="s">
        <v>30</v>
      </c>
      <c r="L213" s="66">
        <f t="shared" si="178"/>
        <v>0</v>
      </c>
      <c r="M213" s="66">
        <f t="shared" si="179"/>
        <v>0</v>
      </c>
      <c r="N213" s="66">
        <f t="shared" si="180"/>
        <v>0</v>
      </c>
      <c r="O213" s="66">
        <f t="shared" si="181"/>
        <v>0</v>
      </c>
      <c r="P213" s="66">
        <f t="shared" si="182"/>
        <v>0</v>
      </c>
      <c r="Q213" s="66">
        <f t="shared" si="183"/>
        <v>0</v>
      </c>
      <c r="R213" s="66">
        <f t="shared" si="184"/>
        <v>0</v>
      </c>
      <c r="S213" s="74">
        <f t="shared" si="185"/>
        <v>0</v>
      </c>
      <c r="T213" s="61" t="s">
        <v>30</v>
      </c>
      <c r="U213" s="72">
        <f>'Alimentos&amp;Bebidas 2'!K153</f>
        <v>0</v>
      </c>
      <c r="V213" s="72">
        <f>'Alimentos&amp;Bebidas 2'!L153</f>
        <v>0</v>
      </c>
      <c r="W213" s="72">
        <f>'Alimentos&amp;Bebidas 2'!M153</f>
        <v>0</v>
      </c>
      <c r="X213" s="72">
        <f>'Alimentos&amp;Bebidas 2'!N153</f>
        <v>0</v>
      </c>
      <c r="Y213" s="72">
        <f>'Alimentos&amp;Bebidas 2'!O153</f>
        <v>0</v>
      </c>
      <c r="Z213" s="72">
        <f>'Alimentos&amp;Bebidas 2'!P153</f>
        <v>0</v>
      </c>
      <c r="AA213" s="72">
        <f>'Alimentos&amp;Bebidas 2'!Q153</f>
        <v>0</v>
      </c>
      <c r="AB213" s="61" t="s">
        <v>30</v>
      </c>
      <c r="AC213" s="80">
        <f>'Alimentos&amp;Bebidas 2'!AB153</f>
        <v>0</v>
      </c>
      <c r="AD213" s="80">
        <f>'Alimentos&amp;Bebidas 2'!AC153</f>
        <v>0</v>
      </c>
      <c r="AE213" s="80">
        <f>'Alimentos&amp;Bebidas 2'!AD153</f>
        <v>0</v>
      </c>
      <c r="AF213" s="80">
        <f>'Alimentos&amp;Bebidas 2'!AE153</f>
        <v>0</v>
      </c>
      <c r="AG213" s="80">
        <f>'Alimentos&amp;Bebidas 2'!AF153</f>
        <v>0</v>
      </c>
      <c r="AH213" s="80">
        <f>'Alimentos&amp;Bebidas 2'!AG153</f>
        <v>0</v>
      </c>
      <c r="AI213" s="80">
        <f>'Alimentos&amp;Bebidas 2'!AH153</f>
        <v>0</v>
      </c>
      <c r="AJ213" s="61" t="s">
        <v>30</v>
      </c>
      <c r="AK213" s="66">
        <f t="shared" si="186"/>
        <v>0</v>
      </c>
      <c r="AL213" s="66">
        <f t="shared" si="203"/>
        <v>0</v>
      </c>
      <c r="AM213" s="66">
        <f t="shared" si="204"/>
        <v>0</v>
      </c>
      <c r="AN213" s="66">
        <f t="shared" si="188"/>
        <v>0</v>
      </c>
      <c r="AO213" s="66">
        <f t="shared" si="189"/>
        <v>0</v>
      </c>
      <c r="AP213" s="66">
        <f t="shared" si="190"/>
        <v>0</v>
      </c>
      <c r="AQ213" s="66">
        <f t="shared" si="191"/>
        <v>0</v>
      </c>
      <c r="AR213" s="74">
        <f t="shared" si="192"/>
        <v>0</v>
      </c>
      <c r="AS213" s="74">
        <f t="shared" si="193"/>
        <v>0</v>
      </c>
      <c r="AT213" s="61" t="s">
        <v>30</v>
      </c>
      <c r="AU213" s="66">
        <f t="shared" si="194"/>
        <v>0</v>
      </c>
      <c r="AV213" s="66">
        <f t="shared" si="195"/>
        <v>0</v>
      </c>
      <c r="AW213" s="66">
        <f t="shared" si="196"/>
        <v>0</v>
      </c>
      <c r="AX213" s="66">
        <f t="shared" si="197"/>
        <v>0</v>
      </c>
      <c r="AY213" s="66">
        <f t="shared" si="198"/>
        <v>0</v>
      </c>
      <c r="AZ213" s="66">
        <f t="shared" si="199"/>
        <v>0</v>
      </c>
      <c r="BA213" s="66">
        <f t="shared" si="200"/>
        <v>0</v>
      </c>
      <c r="BB213" s="74">
        <f t="shared" si="201"/>
        <v>0</v>
      </c>
    </row>
    <row r="214" spans="1:54" x14ac:dyDescent="0.25">
      <c r="A214" s="61" t="s">
        <v>31</v>
      </c>
      <c r="B214" s="136">
        <f t="shared" si="202"/>
        <v>0</v>
      </c>
      <c r="C214" s="80">
        <f>'Alimentos&amp;Bebidas 2'!B154</f>
        <v>0</v>
      </c>
      <c r="D214" s="80">
        <f>'Alimentos&amp;Bebidas 2'!C154</f>
        <v>0</v>
      </c>
      <c r="E214" s="80">
        <f>'Alimentos&amp;Bebidas 2'!D154</f>
        <v>0</v>
      </c>
      <c r="F214" s="80">
        <f>'Alimentos&amp;Bebidas 2'!E154</f>
        <v>0</v>
      </c>
      <c r="G214" s="80">
        <f>'Alimentos&amp;Bebidas 2'!F154</f>
        <v>0</v>
      </c>
      <c r="H214" s="80">
        <f>'Alimentos&amp;Bebidas 2'!G154</f>
        <v>0</v>
      </c>
      <c r="I214" s="80">
        <f>'Alimentos&amp;Bebidas 2'!H154</f>
        <v>0</v>
      </c>
      <c r="J214" s="77">
        <f t="shared" si="177"/>
        <v>0</v>
      </c>
      <c r="K214" s="61" t="s">
        <v>31</v>
      </c>
      <c r="L214" s="66">
        <f t="shared" si="178"/>
        <v>0</v>
      </c>
      <c r="M214" s="66">
        <f t="shared" si="179"/>
        <v>0</v>
      </c>
      <c r="N214" s="66">
        <f t="shared" si="180"/>
        <v>0</v>
      </c>
      <c r="O214" s="66">
        <f t="shared" si="181"/>
        <v>0</v>
      </c>
      <c r="P214" s="66">
        <f t="shared" si="182"/>
        <v>0</v>
      </c>
      <c r="Q214" s="66">
        <f t="shared" si="183"/>
        <v>0</v>
      </c>
      <c r="R214" s="66">
        <f t="shared" si="184"/>
        <v>0</v>
      </c>
      <c r="S214" s="74">
        <f t="shared" si="185"/>
        <v>0</v>
      </c>
      <c r="T214" s="61" t="s">
        <v>31</v>
      </c>
      <c r="U214" s="72">
        <f>'Alimentos&amp;Bebidas 2'!K154</f>
        <v>0</v>
      </c>
      <c r="V214" s="72">
        <f>'Alimentos&amp;Bebidas 2'!L154</f>
        <v>0</v>
      </c>
      <c r="W214" s="72">
        <f>'Alimentos&amp;Bebidas 2'!M154</f>
        <v>0</v>
      </c>
      <c r="X214" s="72">
        <f>'Alimentos&amp;Bebidas 2'!N154</f>
        <v>0</v>
      </c>
      <c r="Y214" s="72">
        <f>'Alimentos&amp;Bebidas 2'!O154</f>
        <v>0</v>
      </c>
      <c r="Z214" s="72">
        <f>'Alimentos&amp;Bebidas 2'!P154</f>
        <v>0</v>
      </c>
      <c r="AA214" s="72">
        <f>'Alimentos&amp;Bebidas 2'!Q154</f>
        <v>0</v>
      </c>
      <c r="AB214" s="61" t="s">
        <v>31</v>
      </c>
      <c r="AC214" s="80">
        <f>'Alimentos&amp;Bebidas 2'!AB154</f>
        <v>0</v>
      </c>
      <c r="AD214" s="80">
        <f>'Alimentos&amp;Bebidas 2'!AC154</f>
        <v>0</v>
      </c>
      <c r="AE214" s="80">
        <f>'Alimentos&amp;Bebidas 2'!AD154</f>
        <v>0</v>
      </c>
      <c r="AF214" s="80">
        <f>'Alimentos&amp;Bebidas 2'!AE154</f>
        <v>0</v>
      </c>
      <c r="AG214" s="80">
        <f>'Alimentos&amp;Bebidas 2'!AF154</f>
        <v>0</v>
      </c>
      <c r="AH214" s="80">
        <f>'Alimentos&amp;Bebidas 2'!AG154</f>
        <v>0</v>
      </c>
      <c r="AI214" s="80">
        <f>'Alimentos&amp;Bebidas 2'!AH154</f>
        <v>0</v>
      </c>
      <c r="AJ214" s="61" t="s">
        <v>31</v>
      </c>
      <c r="AK214" s="66">
        <f t="shared" si="186"/>
        <v>0</v>
      </c>
      <c r="AL214" s="66">
        <f t="shared" si="203"/>
        <v>0</v>
      </c>
      <c r="AM214" s="66">
        <f t="shared" si="204"/>
        <v>0</v>
      </c>
      <c r="AN214" s="66">
        <f t="shared" si="188"/>
        <v>0</v>
      </c>
      <c r="AO214" s="66">
        <f t="shared" si="189"/>
        <v>0</v>
      </c>
      <c r="AP214" s="66">
        <f t="shared" si="190"/>
        <v>0</v>
      </c>
      <c r="AQ214" s="66">
        <f t="shared" si="191"/>
        <v>0</v>
      </c>
      <c r="AR214" s="74">
        <f t="shared" si="192"/>
        <v>0</v>
      </c>
      <c r="AS214" s="74">
        <f t="shared" si="193"/>
        <v>0</v>
      </c>
      <c r="AT214" s="61" t="s">
        <v>31</v>
      </c>
      <c r="AU214" s="66">
        <f t="shared" si="194"/>
        <v>0</v>
      </c>
      <c r="AV214" s="66">
        <f t="shared" si="195"/>
        <v>0</v>
      </c>
      <c r="AW214" s="66">
        <f t="shared" si="196"/>
        <v>0</v>
      </c>
      <c r="AX214" s="66">
        <f t="shared" si="197"/>
        <v>0</v>
      </c>
      <c r="AY214" s="66">
        <f t="shared" si="198"/>
        <v>0</v>
      </c>
      <c r="AZ214" s="66">
        <f t="shared" si="199"/>
        <v>0</v>
      </c>
      <c r="BA214" s="66">
        <f t="shared" si="200"/>
        <v>0</v>
      </c>
      <c r="BB214" s="74">
        <f t="shared" si="201"/>
        <v>0</v>
      </c>
    </row>
    <row r="215" spans="1:54" x14ac:dyDescent="0.25">
      <c r="A215" s="61" t="s">
        <v>32</v>
      </c>
      <c r="B215" s="136">
        <f t="shared" si="202"/>
        <v>0</v>
      </c>
      <c r="C215" s="80">
        <f>'Alimentos&amp;Bebidas 2'!B155</f>
        <v>0</v>
      </c>
      <c r="D215" s="80">
        <f>'Alimentos&amp;Bebidas 2'!C155</f>
        <v>0</v>
      </c>
      <c r="E215" s="80">
        <f>'Alimentos&amp;Bebidas 2'!D155</f>
        <v>0</v>
      </c>
      <c r="F215" s="80">
        <f>'Alimentos&amp;Bebidas 2'!E155</f>
        <v>0</v>
      </c>
      <c r="G215" s="80">
        <f>'Alimentos&amp;Bebidas 2'!F155</f>
        <v>0</v>
      </c>
      <c r="H215" s="80">
        <f>'Alimentos&amp;Bebidas 2'!G155</f>
        <v>0</v>
      </c>
      <c r="I215" s="80">
        <f>'Alimentos&amp;Bebidas 2'!H155</f>
        <v>0</v>
      </c>
      <c r="J215" s="77">
        <f t="shared" si="177"/>
        <v>0</v>
      </c>
      <c r="K215" s="61" t="s">
        <v>32</v>
      </c>
      <c r="L215" s="66">
        <f t="shared" si="178"/>
        <v>0</v>
      </c>
      <c r="M215" s="66">
        <f t="shared" si="179"/>
        <v>0</v>
      </c>
      <c r="N215" s="66">
        <f t="shared" si="180"/>
        <v>0</v>
      </c>
      <c r="O215" s="66">
        <f t="shared" si="181"/>
        <v>0</v>
      </c>
      <c r="P215" s="66">
        <f t="shared" si="182"/>
        <v>0</v>
      </c>
      <c r="Q215" s="66">
        <f t="shared" si="183"/>
        <v>0</v>
      </c>
      <c r="R215" s="66">
        <f t="shared" si="184"/>
        <v>0</v>
      </c>
      <c r="S215" s="74">
        <f t="shared" si="185"/>
        <v>0</v>
      </c>
      <c r="T215" s="61" t="s">
        <v>32</v>
      </c>
      <c r="U215" s="72">
        <f>'Alimentos&amp;Bebidas 2'!K155</f>
        <v>0</v>
      </c>
      <c r="V215" s="72">
        <f>'Alimentos&amp;Bebidas 2'!L155</f>
        <v>0</v>
      </c>
      <c r="W215" s="72">
        <f>'Alimentos&amp;Bebidas 2'!M155</f>
        <v>0</v>
      </c>
      <c r="X215" s="72">
        <f>'Alimentos&amp;Bebidas 2'!N155</f>
        <v>0</v>
      </c>
      <c r="Y215" s="72">
        <f>'Alimentos&amp;Bebidas 2'!O155</f>
        <v>0</v>
      </c>
      <c r="Z215" s="72">
        <f>'Alimentos&amp;Bebidas 2'!P155</f>
        <v>0</v>
      </c>
      <c r="AA215" s="72">
        <f>'Alimentos&amp;Bebidas 2'!Q155</f>
        <v>0</v>
      </c>
      <c r="AB215" s="61" t="s">
        <v>32</v>
      </c>
      <c r="AC215" s="80">
        <f>'Alimentos&amp;Bebidas 2'!AB155</f>
        <v>0</v>
      </c>
      <c r="AD215" s="80">
        <f>'Alimentos&amp;Bebidas 2'!AC155</f>
        <v>0</v>
      </c>
      <c r="AE215" s="80">
        <f>'Alimentos&amp;Bebidas 2'!AD155</f>
        <v>0</v>
      </c>
      <c r="AF215" s="80">
        <f>'Alimentos&amp;Bebidas 2'!AE155</f>
        <v>0</v>
      </c>
      <c r="AG215" s="80">
        <f>'Alimentos&amp;Bebidas 2'!AF155</f>
        <v>0</v>
      </c>
      <c r="AH215" s="80">
        <f>'Alimentos&amp;Bebidas 2'!AG155</f>
        <v>0</v>
      </c>
      <c r="AI215" s="80">
        <f>'Alimentos&amp;Bebidas 2'!AH155</f>
        <v>0</v>
      </c>
      <c r="AJ215" s="61" t="s">
        <v>32</v>
      </c>
      <c r="AK215" s="66">
        <f t="shared" si="186"/>
        <v>0</v>
      </c>
      <c r="AL215" s="66">
        <f t="shared" si="203"/>
        <v>0</v>
      </c>
      <c r="AM215" s="66">
        <f t="shared" si="204"/>
        <v>0</v>
      </c>
      <c r="AN215" s="66">
        <f t="shared" si="188"/>
        <v>0</v>
      </c>
      <c r="AO215" s="66">
        <f t="shared" si="189"/>
        <v>0</v>
      </c>
      <c r="AP215" s="66">
        <f t="shared" si="190"/>
        <v>0</v>
      </c>
      <c r="AQ215" s="66">
        <f t="shared" si="191"/>
        <v>0</v>
      </c>
      <c r="AR215" s="74">
        <f t="shared" si="192"/>
        <v>0</v>
      </c>
      <c r="AS215" s="74">
        <f t="shared" si="193"/>
        <v>0</v>
      </c>
      <c r="AT215" s="61" t="s">
        <v>32</v>
      </c>
      <c r="AU215" s="66">
        <f t="shared" si="194"/>
        <v>0</v>
      </c>
      <c r="AV215" s="66">
        <f t="shared" si="195"/>
        <v>0</v>
      </c>
      <c r="AW215" s="66">
        <f t="shared" si="196"/>
        <v>0</v>
      </c>
      <c r="AX215" s="66">
        <f t="shared" si="197"/>
        <v>0</v>
      </c>
      <c r="AY215" s="66">
        <f t="shared" si="198"/>
        <v>0</v>
      </c>
      <c r="AZ215" s="66">
        <f t="shared" si="199"/>
        <v>0</v>
      </c>
      <c r="BA215" s="66">
        <f t="shared" si="200"/>
        <v>0</v>
      </c>
      <c r="BB215" s="74">
        <f t="shared" si="201"/>
        <v>0</v>
      </c>
    </row>
    <row r="216" spans="1:54" x14ac:dyDescent="0.25">
      <c r="A216" s="61" t="s">
        <v>33</v>
      </c>
      <c r="B216" s="136">
        <f t="shared" si="202"/>
        <v>98.08884115552334</v>
      </c>
      <c r="C216" s="80">
        <f>'Alimentos&amp;Bebidas 2'!B156</f>
        <v>0.39634835977924948</v>
      </c>
      <c r="D216" s="80">
        <f>'Alimentos&amp;Bebidas 2'!C156</f>
        <v>0</v>
      </c>
      <c r="E216" s="80">
        <f>'Alimentos&amp;Bebidas 2'!D156</f>
        <v>0</v>
      </c>
      <c r="F216" s="80">
        <f>'Alimentos&amp;Bebidas 2'!E156</f>
        <v>0.57661801168676508</v>
      </c>
      <c r="G216" s="80">
        <f>'Alimentos&amp;Bebidas 2'!F156</f>
        <v>2.7033628533985488E-2</v>
      </c>
      <c r="H216" s="80">
        <f>'Alimentos&amp;Bebidas 2'!G156</f>
        <v>0</v>
      </c>
      <c r="I216" s="80">
        <f>'Alimentos&amp;Bebidas 2'!H156</f>
        <v>0</v>
      </c>
      <c r="J216" s="77">
        <f t="shared" si="177"/>
        <v>1</v>
      </c>
      <c r="K216" s="61" t="s">
        <v>33</v>
      </c>
      <c r="L216" s="66">
        <f t="shared" si="178"/>
        <v>38.877351304639021</v>
      </c>
      <c r="M216" s="66">
        <f t="shared" si="179"/>
        <v>0</v>
      </c>
      <c r="N216" s="66">
        <f t="shared" si="180"/>
        <v>0</v>
      </c>
      <c r="O216" s="66">
        <f t="shared" si="181"/>
        <v>56.5597925557568</v>
      </c>
      <c r="P216" s="66">
        <f t="shared" si="182"/>
        <v>2.6516972951275259</v>
      </c>
      <c r="Q216" s="66">
        <f t="shared" si="183"/>
        <v>0</v>
      </c>
      <c r="R216" s="66">
        <f t="shared" si="184"/>
        <v>0</v>
      </c>
      <c r="S216" s="74">
        <f t="shared" si="185"/>
        <v>98.08884115552334</v>
      </c>
      <c r="T216" s="61" t="s">
        <v>33</v>
      </c>
      <c r="U216" s="72">
        <f>'Alimentos&amp;Bebidas 2'!K156</f>
        <v>0.72228989665104282</v>
      </c>
      <c r="V216" s="72">
        <f>'Alimentos&amp;Bebidas 2'!L156</f>
        <v>0</v>
      </c>
      <c r="W216" s="72">
        <f>'Alimentos&amp;Bebidas 2'!M156</f>
        <v>0</v>
      </c>
      <c r="X216" s="72">
        <f>'Alimentos&amp;Bebidas 2'!N156</f>
        <v>0.83691553393254714</v>
      </c>
      <c r="Y216" s="72">
        <f>'Alimentos&amp;Bebidas 2'!O156</f>
        <v>0.75714012206383674</v>
      </c>
      <c r="Z216" s="72">
        <f>'Alimentos&amp;Bebidas 2'!P156</f>
        <v>0</v>
      </c>
      <c r="AA216" s="72">
        <f>'Alimentos&amp;Bebidas 2'!Q156</f>
        <v>0</v>
      </c>
      <c r="AB216" s="61" t="s">
        <v>33</v>
      </c>
      <c r="AC216" s="80">
        <f>'Alimentos&amp;Bebidas 2'!AB156</f>
        <v>0.96699999999999997</v>
      </c>
      <c r="AD216" s="80">
        <f>'Alimentos&amp;Bebidas 2'!AC156</f>
        <v>0</v>
      </c>
      <c r="AE216" s="80">
        <f>'Alimentos&amp;Bebidas 2'!AD156</f>
        <v>0</v>
      </c>
      <c r="AF216" s="80">
        <f>'Alimentos&amp;Bebidas 2'!AE156</f>
        <v>0.92</v>
      </c>
      <c r="AG216" s="80">
        <f>'Alimentos&amp;Bebidas 2'!AF156</f>
        <v>0.85</v>
      </c>
      <c r="AH216" s="80">
        <f>'Alimentos&amp;Bebidas 2'!AG156</f>
        <v>0</v>
      </c>
      <c r="AI216" s="80">
        <f>'Alimentos&amp;Bebidas 2'!AH156</f>
        <v>0</v>
      </c>
      <c r="AJ216" s="61" t="s">
        <v>33</v>
      </c>
      <c r="AK216" s="66">
        <f t="shared" si="186"/>
        <v>28.080718055894003</v>
      </c>
      <c r="AL216" s="66">
        <f t="shared" si="203"/>
        <v>0</v>
      </c>
      <c r="AM216" s="66">
        <f t="shared" si="204"/>
        <v>0</v>
      </c>
      <c r="AN216" s="66">
        <f t="shared" si="188"/>
        <v>47.335768985915308</v>
      </c>
      <c r="AO216" s="66">
        <f t="shared" si="189"/>
        <v>2.0077064137092009</v>
      </c>
      <c r="AP216" s="66">
        <f t="shared" si="190"/>
        <v>0</v>
      </c>
      <c r="AQ216" s="66">
        <f t="shared" si="191"/>
        <v>0</v>
      </c>
      <c r="AR216" s="74">
        <f t="shared" si="192"/>
        <v>77.42419345551852</v>
      </c>
      <c r="AS216" s="74">
        <f t="shared" si="193"/>
        <v>20.664647700004821</v>
      </c>
      <c r="AT216" s="61" t="s">
        <v>33</v>
      </c>
      <c r="AU216" s="66">
        <f>IFERROR(L216*(1-U216/(AC216)),0)</f>
        <v>9.8383460762067525</v>
      </c>
      <c r="AV216" s="66">
        <f t="shared" si="195"/>
        <v>0</v>
      </c>
      <c r="AW216" s="66">
        <f t="shared" si="196"/>
        <v>0</v>
      </c>
      <c r="AX216" s="66">
        <f t="shared" si="197"/>
        <v>5.1078697449792925</v>
      </c>
      <c r="AY216" s="66">
        <f t="shared" si="198"/>
        <v>0.2896897495872896</v>
      </c>
      <c r="AZ216" s="66">
        <f t="shared" si="199"/>
        <v>0</v>
      </c>
      <c r="BA216" s="66">
        <f t="shared" si="200"/>
        <v>0</v>
      </c>
      <c r="BB216" s="74">
        <f t="shared" si="201"/>
        <v>15.235905570773333</v>
      </c>
    </row>
    <row r="217" spans="1:54" x14ac:dyDescent="0.25">
      <c r="A217" s="61" t="s">
        <v>34</v>
      </c>
      <c r="B217" s="136">
        <f t="shared" si="202"/>
        <v>0</v>
      </c>
      <c r="C217" s="80">
        <f>'Alimentos&amp;Bebidas 2'!B157</f>
        <v>0</v>
      </c>
      <c r="D217" s="80">
        <f>'Alimentos&amp;Bebidas 2'!C157</f>
        <v>0</v>
      </c>
      <c r="E217" s="80">
        <f>'Alimentos&amp;Bebidas 2'!D157</f>
        <v>0</v>
      </c>
      <c r="F217" s="80">
        <f>'Alimentos&amp;Bebidas 2'!E157</f>
        <v>0</v>
      </c>
      <c r="G217" s="80">
        <f>'Alimentos&amp;Bebidas 2'!F157</f>
        <v>0</v>
      </c>
      <c r="H217" s="80">
        <f>'Alimentos&amp;Bebidas 2'!G157</f>
        <v>0</v>
      </c>
      <c r="I217" s="80">
        <f>'Alimentos&amp;Bebidas 2'!H157</f>
        <v>0</v>
      </c>
      <c r="J217" s="77">
        <f t="shared" si="177"/>
        <v>0</v>
      </c>
      <c r="K217" s="61" t="s">
        <v>34</v>
      </c>
      <c r="L217" s="66">
        <f t="shared" si="178"/>
        <v>0</v>
      </c>
      <c r="M217" s="66">
        <f t="shared" si="179"/>
        <v>0</v>
      </c>
      <c r="N217" s="66">
        <f t="shared" si="180"/>
        <v>0</v>
      </c>
      <c r="O217" s="66">
        <f t="shared" si="181"/>
        <v>0</v>
      </c>
      <c r="P217" s="66">
        <f t="shared" si="182"/>
        <v>0</v>
      </c>
      <c r="Q217" s="66">
        <f t="shared" si="183"/>
        <v>0</v>
      </c>
      <c r="R217" s="66">
        <f t="shared" si="184"/>
        <v>0</v>
      </c>
      <c r="S217" s="74">
        <f>SUM(L217:R217)</f>
        <v>0</v>
      </c>
      <c r="T217" s="61" t="s">
        <v>34</v>
      </c>
      <c r="U217" s="72">
        <f>'Alimentos&amp;Bebidas 2'!K157</f>
        <v>0</v>
      </c>
      <c r="V217" s="72">
        <f>'Alimentos&amp;Bebidas 2'!L157</f>
        <v>0</v>
      </c>
      <c r="W217" s="72">
        <f>'Alimentos&amp;Bebidas 2'!M157</f>
        <v>0</v>
      </c>
      <c r="X217" s="72">
        <f>'Alimentos&amp;Bebidas 2'!N157</f>
        <v>0</v>
      </c>
      <c r="Y217" s="72">
        <f>'Alimentos&amp;Bebidas 2'!O157</f>
        <v>0</v>
      </c>
      <c r="Z217" s="72">
        <f>'Alimentos&amp;Bebidas 2'!P157</f>
        <v>0</v>
      </c>
      <c r="AA217" s="72">
        <f>'Alimentos&amp;Bebidas 2'!Q157</f>
        <v>0</v>
      </c>
      <c r="AB217" s="61" t="s">
        <v>34</v>
      </c>
      <c r="AC217" s="80">
        <f>'Alimentos&amp;Bebidas 2'!AB157</f>
        <v>0</v>
      </c>
      <c r="AD217" s="80">
        <f>'Alimentos&amp;Bebidas 2'!AC157</f>
        <v>0</v>
      </c>
      <c r="AE217" s="80">
        <f>'Alimentos&amp;Bebidas 2'!AD157</f>
        <v>0</v>
      </c>
      <c r="AF217" s="80">
        <f>'Alimentos&amp;Bebidas 2'!AE157</f>
        <v>0</v>
      </c>
      <c r="AG217" s="80">
        <f>'Alimentos&amp;Bebidas 2'!AF157</f>
        <v>0</v>
      </c>
      <c r="AH217" s="80">
        <f>'Alimentos&amp;Bebidas 2'!AG157</f>
        <v>0</v>
      </c>
      <c r="AI217" s="80">
        <f>'Alimentos&amp;Bebidas 2'!AH157</f>
        <v>0</v>
      </c>
      <c r="AJ217" s="61" t="s">
        <v>34</v>
      </c>
      <c r="AK217" s="66">
        <f t="shared" si="186"/>
        <v>0</v>
      </c>
      <c r="AL217" s="66">
        <f t="shared" si="203"/>
        <v>0</v>
      </c>
      <c r="AM217" s="66">
        <f t="shared" si="204"/>
        <v>0</v>
      </c>
      <c r="AN217" s="66">
        <f t="shared" si="188"/>
        <v>0</v>
      </c>
      <c r="AO217" s="66">
        <f t="shared" si="189"/>
        <v>0</v>
      </c>
      <c r="AP217" s="66">
        <f t="shared" si="190"/>
        <v>0</v>
      </c>
      <c r="AQ217" s="66">
        <f t="shared" si="191"/>
        <v>0</v>
      </c>
      <c r="AR217" s="74">
        <f t="shared" si="192"/>
        <v>0</v>
      </c>
      <c r="AS217" s="74">
        <f t="shared" si="193"/>
        <v>0</v>
      </c>
      <c r="AT217" s="61" t="s">
        <v>34</v>
      </c>
      <c r="AU217" s="66">
        <f t="shared" ref="AU217:AU220" si="205">IFERROR(L217*(1-U217/(AC217)),0)</f>
        <v>0</v>
      </c>
      <c r="AV217" s="66">
        <f t="shared" si="195"/>
        <v>0</v>
      </c>
      <c r="AW217" s="66">
        <f t="shared" si="196"/>
        <v>0</v>
      </c>
      <c r="AX217" s="66">
        <f t="shared" si="197"/>
        <v>0</v>
      </c>
      <c r="AY217" s="66">
        <f t="shared" si="198"/>
        <v>0</v>
      </c>
      <c r="AZ217" s="66">
        <f t="shared" si="199"/>
        <v>0</v>
      </c>
      <c r="BA217" s="66">
        <f t="shared" si="200"/>
        <v>0</v>
      </c>
      <c r="BB217" s="74">
        <f t="shared" si="201"/>
        <v>0</v>
      </c>
    </row>
    <row r="218" spans="1:54" x14ac:dyDescent="0.25">
      <c r="A218" s="61" t="s">
        <v>35</v>
      </c>
      <c r="B218" s="136">
        <f t="shared" si="202"/>
        <v>0</v>
      </c>
      <c r="C218" s="80">
        <f>'Alimentos&amp;Bebidas 2'!B158</f>
        <v>0</v>
      </c>
      <c r="D218" s="80">
        <f>'Alimentos&amp;Bebidas 2'!C158</f>
        <v>0</v>
      </c>
      <c r="E218" s="80">
        <f>'Alimentos&amp;Bebidas 2'!D158</f>
        <v>0</v>
      </c>
      <c r="F218" s="80">
        <f>'Alimentos&amp;Bebidas 2'!E158</f>
        <v>0</v>
      </c>
      <c r="G218" s="80">
        <f>'Alimentos&amp;Bebidas 2'!F158</f>
        <v>0</v>
      </c>
      <c r="H218" s="80">
        <f>'Alimentos&amp;Bebidas 2'!G158</f>
        <v>0</v>
      </c>
      <c r="I218" s="80">
        <f>'Alimentos&amp;Bebidas 2'!H158</f>
        <v>0</v>
      </c>
      <c r="J218" s="77">
        <f t="shared" si="177"/>
        <v>0</v>
      </c>
      <c r="K218" s="61" t="s">
        <v>35</v>
      </c>
      <c r="L218" s="66">
        <f t="shared" si="178"/>
        <v>0</v>
      </c>
      <c r="M218" s="66">
        <f t="shared" si="179"/>
        <v>0</v>
      </c>
      <c r="N218" s="66">
        <f t="shared" si="180"/>
        <v>0</v>
      </c>
      <c r="O218" s="66">
        <f t="shared" si="181"/>
        <v>0</v>
      </c>
      <c r="P218" s="66">
        <f t="shared" si="182"/>
        <v>0</v>
      </c>
      <c r="Q218" s="66">
        <f t="shared" si="183"/>
        <v>0</v>
      </c>
      <c r="R218" s="66">
        <f t="shared" si="184"/>
        <v>0</v>
      </c>
      <c r="S218" s="74">
        <f>SUM(L218:R218)</f>
        <v>0</v>
      </c>
      <c r="T218" s="61" t="s">
        <v>35</v>
      </c>
      <c r="U218" s="72">
        <f>'Alimentos&amp;Bebidas 2'!K158</f>
        <v>0</v>
      </c>
      <c r="V218" s="72">
        <f>'Alimentos&amp;Bebidas 2'!L158</f>
        <v>0</v>
      </c>
      <c r="W218" s="72">
        <f>'Alimentos&amp;Bebidas 2'!M158</f>
        <v>0</v>
      </c>
      <c r="X218" s="72">
        <f>'Alimentos&amp;Bebidas 2'!N158</f>
        <v>0</v>
      </c>
      <c r="Y218" s="72">
        <f>'Alimentos&amp;Bebidas 2'!O158</f>
        <v>0</v>
      </c>
      <c r="Z218" s="72">
        <f>'Alimentos&amp;Bebidas 2'!P158</f>
        <v>0</v>
      </c>
      <c r="AA218" s="72">
        <f>'Alimentos&amp;Bebidas 2'!Q158</f>
        <v>0</v>
      </c>
      <c r="AB218" s="61" t="s">
        <v>35</v>
      </c>
      <c r="AC218" s="80">
        <f>'Alimentos&amp;Bebidas 2'!AB158</f>
        <v>0</v>
      </c>
      <c r="AD218" s="80">
        <f>'Alimentos&amp;Bebidas 2'!AC158</f>
        <v>0</v>
      </c>
      <c r="AE218" s="80">
        <f>'Alimentos&amp;Bebidas 2'!AD158</f>
        <v>0</v>
      </c>
      <c r="AF218" s="80">
        <f>'Alimentos&amp;Bebidas 2'!AE158</f>
        <v>0</v>
      </c>
      <c r="AG218" s="80">
        <f>'Alimentos&amp;Bebidas 2'!AF158</f>
        <v>0</v>
      </c>
      <c r="AH218" s="80">
        <f>'Alimentos&amp;Bebidas 2'!AG158</f>
        <v>0</v>
      </c>
      <c r="AI218" s="80">
        <f>'Alimentos&amp;Bebidas 2'!AH158</f>
        <v>0</v>
      </c>
      <c r="AJ218" s="61" t="s">
        <v>35</v>
      </c>
      <c r="AK218" s="66">
        <f t="shared" si="186"/>
        <v>0</v>
      </c>
      <c r="AL218" s="66">
        <f t="shared" si="203"/>
        <v>0</v>
      </c>
      <c r="AM218" s="66">
        <f t="shared" si="204"/>
        <v>0</v>
      </c>
      <c r="AN218" s="66">
        <f t="shared" si="188"/>
        <v>0</v>
      </c>
      <c r="AO218" s="66">
        <f t="shared" si="189"/>
        <v>0</v>
      </c>
      <c r="AP218" s="66">
        <f t="shared" si="190"/>
        <v>0</v>
      </c>
      <c r="AQ218" s="66">
        <f t="shared" si="191"/>
        <v>0</v>
      </c>
      <c r="AR218" s="74">
        <f t="shared" si="192"/>
        <v>0</v>
      </c>
      <c r="AS218" s="74">
        <f t="shared" si="193"/>
        <v>0</v>
      </c>
      <c r="AT218" s="61" t="s">
        <v>35</v>
      </c>
      <c r="AU218" s="66">
        <f t="shared" si="205"/>
        <v>0</v>
      </c>
      <c r="AV218" s="66">
        <f t="shared" si="195"/>
        <v>0</v>
      </c>
      <c r="AW218" s="66">
        <f t="shared" si="196"/>
        <v>0</v>
      </c>
      <c r="AX218" s="66">
        <f t="shared" si="197"/>
        <v>0</v>
      </c>
      <c r="AY218" s="66">
        <f t="shared" si="198"/>
        <v>0</v>
      </c>
      <c r="AZ218" s="66">
        <f t="shared" si="199"/>
        <v>0</v>
      </c>
      <c r="BA218" s="66">
        <f t="shared" si="200"/>
        <v>0</v>
      </c>
      <c r="BB218" s="74">
        <f t="shared" si="201"/>
        <v>0</v>
      </c>
    </row>
    <row r="219" spans="1:54" x14ac:dyDescent="0.25">
      <c r="A219" s="61" t="s">
        <v>36</v>
      </c>
      <c r="B219" s="136">
        <f t="shared" si="202"/>
        <v>0</v>
      </c>
      <c r="C219" s="80">
        <f>'Alimentos&amp;Bebidas 2'!B159</f>
        <v>0</v>
      </c>
      <c r="D219" s="80">
        <f>'Alimentos&amp;Bebidas 2'!C159</f>
        <v>0</v>
      </c>
      <c r="E219" s="80">
        <f>'Alimentos&amp;Bebidas 2'!D159</f>
        <v>0</v>
      </c>
      <c r="F219" s="80">
        <f>'Alimentos&amp;Bebidas 2'!E159</f>
        <v>0</v>
      </c>
      <c r="G219" s="80">
        <f>'Alimentos&amp;Bebidas 2'!F159</f>
        <v>0</v>
      </c>
      <c r="H219" s="80">
        <f>'Alimentos&amp;Bebidas 2'!G159</f>
        <v>0</v>
      </c>
      <c r="I219" s="80">
        <f>'Alimentos&amp;Bebidas 2'!H159</f>
        <v>0</v>
      </c>
      <c r="J219" s="77">
        <f t="shared" si="177"/>
        <v>0</v>
      </c>
      <c r="K219" s="61" t="s">
        <v>36</v>
      </c>
      <c r="L219" s="66">
        <f t="shared" si="178"/>
        <v>0</v>
      </c>
      <c r="M219" s="66">
        <f t="shared" si="179"/>
        <v>0</v>
      </c>
      <c r="N219" s="66">
        <f t="shared" si="180"/>
        <v>0</v>
      </c>
      <c r="O219" s="66">
        <f t="shared" si="181"/>
        <v>0</v>
      </c>
      <c r="P219" s="66">
        <f t="shared" si="182"/>
        <v>0</v>
      </c>
      <c r="Q219" s="66">
        <f t="shared" si="183"/>
        <v>0</v>
      </c>
      <c r="R219" s="66">
        <f t="shared" si="184"/>
        <v>0</v>
      </c>
      <c r="S219" s="74">
        <f>SUM(L219:R219)</f>
        <v>0</v>
      </c>
      <c r="T219" s="61" t="s">
        <v>36</v>
      </c>
      <c r="U219" s="72">
        <f>'Alimentos&amp;Bebidas 2'!K159</f>
        <v>0</v>
      </c>
      <c r="V219" s="72">
        <f>'Alimentos&amp;Bebidas 2'!L159</f>
        <v>0</v>
      </c>
      <c r="W219" s="72">
        <f>'Alimentos&amp;Bebidas 2'!M159</f>
        <v>0</v>
      </c>
      <c r="X219" s="72">
        <f>'Alimentos&amp;Bebidas 2'!N159</f>
        <v>0</v>
      </c>
      <c r="Y219" s="72">
        <f>'Alimentos&amp;Bebidas 2'!O159</f>
        <v>0</v>
      </c>
      <c r="Z219" s="72">
        <f>'Alimentos&amp;Bebidas 2'!P159</f>
        <v>0</v>
      </c>
      <c r="AA219" s="72">
        <f>'Alimentos&amp;Bebidas 2'!Q159</f>
        <v>0</v>
      </c>
      <c r="AB219" s="61" t="s">
        <v>36</v>
      </c>
      <c r="AC219" s="80">
        <f>'Alimentos&amp;Bebidas 2'!AB159</f>
        <v>0</v>
      </c>
      <c r="AD219" s="80">
        <f>'Alimentos&amp;Bebidas 2'!AC159</f>
        <v>0</v>
      </c>
      <c r="AE219" s="80">
        <f>'Alimentos&amp;Bebidas 2'!AD159</f>
        <v>0</v>
      </c>
      <c r="AF219" s="80">
        <f>'Alimentos&amp;Bebidas 2'!AE159</f>
        <v>0</v>
      </c>
      <c r="AG219" s="80">
        <f>'Alimentos&amp;Bebidas 2'!AF159</f>
        <v>0</v>
      </c>
      <c r="AH219" s="80">
        <f>'Alimentos&amp;Bebidas 2'!AG159</f>
        <v>0</v>
      </c>
      <c r="AI219" s="80">
        <f>'Alimentos&amp;Bebidas 2'!AH159</f>
        <v>0</v>
      </c>
      <c r="AJ219" s="61" t="s">
        <v>36</v>
      </c>
      <c r="AK219" s="66">
        <f t="shared" si="186"/>
        <v>0</v>
      </c>
      <c r="AL219" s="66">
        <f>V219*M219</f>
        <v>0</v>
      </c>
      <c r="AM219" s="66">
        <f t="shared" si="204"/>
        <v>0</v>
      </c>
      <c r="AN219" s="66">
        <f t="shared" si="188"/>
        <v>0</v>
      </c>
      <c r="AO219" s="66">
        <f t="shared" si="189"/>
        <v>0</v>
      </c>
      <c r="AP219" s="66">
        <f t="shared" si="190"/>
        <v>0</v>
      </c>
      <c r="AQ219" s="66">
        <f t="shared" si="191"/>
        <v>0</v>
      </c>
      <c r="AR219" s="74">
        <f t="shared" si="192"/>
        <v>0</v>
      </c>
      <c r="AS219" s="74">
        <f t="shared" si="193"/>
        <v>0</v>
      </c>
      <c r="AT219" s="61" t="s">
        <v>36</v>
      </c>
      <c r="AU219" s="66">
        <f t="shared" si="205"/>
        <v>0</v>
      </c>
      <c r="AV219" s="66">
        <f t="shared" si="195"/>
        <v>0</v>
      </c>
      <c r="AW219" s="66">
        <f t="shared" si="196"/>
        <v>0</v>
      </c>
      <c r="AX219" s="66">
        <f t="shared" si="197"/>
        <v>0</v>
      </c>
      <c r="AY219" s="66">
        <f t="shared" si="198"/>
        <v>0</v>
      </c>
      <c r="AZ219" s="66">
        <f t="shared" si="199"/>
        <v>0</v>
      </c>
      <c r="BA219" s="66">
        <f t="shared" si="200"/>
        <v>0</v>
      </c>
      <c r="BB219" s="74">
        <f t="shared" si="201"/>
        <v>0</v>
      </c>
    </row>
    <row r="220" spans="1:54" x14ac:dyDescent="0.25">
      <c r="A220" s="61" t="s">
        <v>37</v>
      </c>
      <c r="B220" s="136">
        <f t="shared" si="202"/>
        <v>0</v>
      </c>
      <c r="C220" s="80">
        <f>'Alimentos&amp;Bebidas 2'!B160</f>
        <v>0</v>
      </c>
      <c r="D220" s="80">
        <f>'Alimentos&amp;Bebidas 2'!C160</f>
        <v>0</v>
      </c>
      <c r="E220" s="80">
        <f>'Alimentos&amp;Bebidas 2'!D160</f>
        <v>0</v>
      </c>
      <c r="F220" s="80">
        <f>'Alimentos&amp;Bebidas 2'!E160</f>
        <v>0</v>
      </c>
      <c r="G220" s="80">
        <f>'Alimentos&amp;Bebidas 2'!F160</f>
        <v>0</v>
      </c>
      <c r="H220" s="80">
        <f>'Alimentos&amp;Bebidas 2'!G160</f>
        <v>0</v>
      </c>
      <c r="I220" s="80">
        <f>'Alimentos&amp;Bebidas 2'!H160</f>
        <v>0</v>
      </c>
      <c r="J220" s="77">
        <f t="shared" si="177"/>
        <v>0</v>
      </c>
      <c r="K220" s="61" t="s">
        <v>37</v>
      </c>
      <c r="L220" s="66">
        <f t="shared" si="178"/>
        <v>0</v>
      </c>
      <c r="M220" s="66">
        <f t="shared" si="179"/>
        <v>0</v>
      </c>
      <c r="N220" s="66">
        <f t="shared" si="180"/>
        <v>0</v>
      </c>
      <c r="O220" s="66">
        <f t="shared" si="181"/>
        <v>0</v>
      </c>
      <c r="P220" s="66">
        <f t="shared" si="182"/>
        <v>0</v>
      </c>
      <c r="Q220" s="66">
        <f t="shared" si="183"/>
        <v>0</v>
      </c>
      <c r="R220" s="66">
        <f t="shared" si="184"/>
        <v>0</v>
      </c>
      <c r="S220" s="74">
        <f>SUM(L220:R220)</f>
        <v>0</v>
      </c>
      <c r="T220" s="61" t="s">
        <v>37</v>
      </c>
      <c r="U220" s="72">
        <f>'Alimentos&amp;Bebidas 2'!K160</f>
        <v>0</v>
      </c>
      <c r="V220" s="72">
        <f>'Alimentos&amp;Bebidas 2'!L160</f>
        <v>0</v>
      </c>
      <c r="W220" s="72">
        <f>'Alimentos&amp;Bebidas 2'!M160</f>
        <v>0</v>
      </c>
      <c r="X220" s="72">
        <f>'Alimentos&amp;Bebidas 2'!N160</f>
        <v>0</v>
      </c>
      <c r="Y220" s="72">
        <f>'Alimentos&amp;Bebidas 2'!O160</f>
        <v>0</v>
      </c>
      <c r="Z220" s="72">
        <f>'Alimentos&amp;Bebidas 2'!P160</f>
        <v>0</v>
      </c>
      <c r="AA220" s="72">
        <f>'Alimentos&amp;Bebidas 2'!Q160</f>
        <v>0</v>
      </c>
      <c r="AB220" s="61" t="s">
        <v>37</v>
      </c>
      <c r="AC220" s="80">
        <f>'Alimentos&amp;Bebidas 2'!AB160</f>
        <v>0</v>
      </c>
      <c r="AD220" s="80">
        <f>'Alimentos&amp;Bebidas 2'!AC160</f>
        <v>0</v>
      </c>
      <c r="AE220" s="80">
        <f>'Alimentos&amp;Bebidas 2'!AD160</f>
        <v>0</v>
      </c>
      <c r="AF220" s="80">
        <f>'Alimentos&amp;Bebidas 2'!AE160</f>
        <v>0</v>
      </c>
      <c r="AG220" s="80">
        <f>'Alimentos&amp;Bebidas 2'!AF160</f>
        <v>0</v>
      </c>
      <c r="AH220" s="80">
        <f>'Alimentos&amp;Bebidas 2'!AG160</f>
        <v>0</v>
      </c>
      <c r="AI220" s="80">
        <f>'Alimentos&amp;Bebidas 2'!AH160</f>
        <v>0</v>
      </c>
      <c r="AJ220" s="61" t="s">
        <v>37</v>
      </c>
      <c r="AK220" s="66">
        <f t="shared" si="186"/>
        <v>0</v>
      </c>
      <c r="AL220" s="66">
        <f t="shared" ref="AL220" si="206">V220*M220</f>
        <v>0</v>
      </c>
      <c r="AM220" s="66">
        <f t="shared" si="204"/>
        <v>0</v>
      </c>
      <c r="AN220" s="66">
        <f t="shared" si="188"/>
        <v>0</v>
      </c>
      <c r="AO220" s="66">
        <f t="shared" si="189"/>
        <v>0</v>
      </c>
      <c r="AP220" s="66">
        <f t="shared" si="190"/>
        <v>0</v>
      </c>
      <c r="AQ220" s="66">
        <f t="shared" si="191"/>
        <v>0</v>
      </c>
      <c r="AR220" s="74">
        <f t="shared" si="192"/>
        <v>0</v>
      </c>
      <c r="AS220" s="74">
        <f t="shared" si="193"/>
        <v>0</v>
      </c>
      <c r="AT220" s="61" t="s">
        <v>37</v>
      </c>
      <c r="AU220" s="66">
        <f t="shared" si="205"/>
        <v>0</v>
      </c>
      <c r="AV220" s="66">
        <f t="shared" si="195"/>
        <v>0</v>
      </c>
      <c r="AW220" s="66">
        <f t="shared" si="196"/>
        <v>0</v>
      </c>
      <c r="AX220" s="66">
        <f t="shared" si="197"/>
        <v>0</v>
      </c>
      <c r="AY220" s="66">
        <f t="shared" si="198"/>
        <v>0</v>
      </c>
      <c r="AZ220" s="66">
        <f t="shared" si="199"/>
        <v>0</v>
      </c>
      <c r="BA220" s="66">
        <f t="shared" si="200"/>
        <v>0</v>
      </c>
      <c r="BB220" s="74">
        <f t="shared" si="201"/>
        <v>0</v>
      </c>
    </row>
    <row r="221" spans="1:54" x14ac:dyDescent="0.25">
      <c r="A221" s="59"/>
      <c r="B221" s="69">
        <f>SUM(B203:B220)</f>
        <v>392.7813003891489</v>
      </c>
      <c r="C221" s="70"/>
      <c r="D221" s="70"/>
      <c r="E221" s="70"/>
      <c r="F221" s="70"/>
      <c r="G221" s="70"/>
      <c r="H221" s="70"/>
      <c r="I221" s="70"/>
      <c r="J221" s="70"/>
      <c r="K221" s="73" t="s">
        <v>38</v>
      </c>
      <c r="L221" s="74">
        <f t="shared" ref="L221" si="207">SUM(L203:L220)</f>
        <v>38.877351304639021</v>
      </c>
      <c r="M221" s="74">
        <f>SUM(M203:M220)</f>
        <v>278.91755380446148</v>
      </c>
      <c r="N221" s="74">
        <f t="shared" ref="N221:S221" si="208">SUM(N203:N220)</f>
        <v>15.774905429164104</v>
      </c>
      <c r="O221" s="74">
        <f t="shared" si="208"/>
        <v>56.5597925557568</v>
      </c>
      <c r="P221" s="74">
        <f t="shared" si="208"/>
        <v>2.6516972951275259</v>
      </c>
      <c r="Q221" s="74">
        <f t="shared" si="208"/>
        <v>0</v>
      </c>
      <c r="R221" s="74">
        <f t="shared" si="208"/>
        <v>0</v>
      </c>
      <c r="S221" s="74">
        <f t="shared" si="208"/>
        <v>392.7813003891489</v>
      </c>
      <c r="T221" s="71"/>
      <c r="U221" s="70"/>
      <c r="V221" s="70"/>
      <c r="W221" s="70"/>
      <c r="X221" s="70"/>
      <c r="Y221" s="70"/>
      <c r="Z221" s="70"/>
      <c r="AA221" s="70"/>
      <c r="AB221" s="70"/>
      <c r="AC221" s="70"/>
      <c r="AD221" s="70"/>
      <c r="AE221" s="70"/>
      <c r="AF221" s="70"/>
      <c r="AG221" s="70"/>
      <c r="AH221" s="70"/>
      <c r="AI221" s="70"/>
      <c r="AJ221" s="73" t="s">
        <v>38</v>
      </c>
      <c r="AK221" s="74">
        <f t="shared" ref="AK221:AS221" si="209">SUM(AK203:AK220)</f>
        <v>28.080718055894003</v>
      </c>
      <c r="AL221" s="74">
        <f t="shared" si="209"/>
        <v>232.56437580799934</v>
      </c>
      <c r="AM221" s="74">
        <f t="shared" si="209"/>
        <v>7.3023499172877742</v>
      </c>
      <c r="AN221" s="74">
        <f t="shared" si="209"/>
        <v>47.335768985915308</v>
      </c>
      <c r="AO221" s="74">
        <f t="shared" si="209"/>
        <v>2.0077064137092009</v>
      </c>
      <c r="AP221" s="74">
        <f t="shared" si="209"/>
        <v>0</v>
      </c>
      <c r="AQ221" s="74">
        <f t="shared" si="209"/>
        <v>0</v>
      </c>
      <c r="AR221" s="74">
        <f t="shared" si="209"/>
        <v>317.29091918080564</v>
      </c>
      <c r="AS221" s="74">
        <f t="shared" si="209"/>
        <v>75.490381208343308</v>
      </c>
      <c r="AT221" s="73" t="s">
        <v>38</v>
      </c>
      <c r="AU221" s="74">
        <f t="shared" ref="AU221:BB221" si="210">SUM(AU203:AU220)</f>
        <v>9.8383460762067525</v>
      </c>
      <c r="AV221" s="74">
        <f t="shared" si="210"/>
        <v>22.097390195551245</v>
      </c>
      <c r="AW221" s="74">
        <f t="shared" si="210"/>
        <v>2.4979055795499692</v>
      </c>
      <c r="AX221" s="74">
        <f t="shared" si="210"/>
        <v>5.1078697449792925</v>
      </c>
      <c r="AY221" s="74">
        <f t="shared" si="210"/>
        <v>0.2896897495872896</v>
      </c>
      <c r="AZ221" s="74">
        <f t="shared" si="210"/>
        <v>0</v>
      </c>
      <c r="BA221" s="74">
        <f t="shared" si="210"/>
        <v>0</v>
      </c>
      <c r="BB221" s="74">
        <f t="shared" si="210"/>
        <v>39.831201345874547</v>
      </c>
    </row>
    <row r="222" spans="1:54" x14ac:dyDescent="0.25">
      <c r="A222" s="125" t="str">
        <f>L2</f>
        <v>GRÃOS</v>
      </c>
    </row>
    <row r="223" spans="1:54" x14ac:dyDescent="0.25">
      <c r="A223" s="145" t="s">
        <v>0</v>
      </c>
      <c r="B223" s="145"/>
      <c r="C223" s="145"/>
      <c r="D223" s="145"/>
      <c r="E223" s="145"/>
      <c r="F223" s="145"/>
      <c r="G223" s="145"/>
      <c r="H223" s="145"/>
      <c r="I223" s="145"/>
      <c r="J223" s="78" t="s">
        <v>1</v>
      </c>
      <c r="K223" s="79">
        <v>2016</v>
      </c>
      <c r="L223" s="57"/>
      <c r="M223" s="57"/>
      <c r="N223" s="57"/>
      <c r="O223" s="57"/>
      <c r="P223" s="57"/>
      <c r="Q223" s="57"/>
      <c r="R223" s="57"/>
      <c r="S223" s="58"/>
      <c r="T223" s="59"/>
      <c r="U223" s="57"/>
      <c r="V223" s="57"/>
      <c r="W223" s="57"/>
      <c r="X223" s="57"/>
      <c r="Y223" s="57"/>
      <c r="Z223" s="57"/>
      <c r="AA223" s="57"/>
      <c r="AB223" s="57"/>
      <c r="AC223" s="57"/>
      <c r="AD223" s="57"/>
      <c r="AE223" s="57"/>
      <c r="AF223" s="57"/>
      <c r="AG223" s="57"/>
      <c r="AH223" s="57"/>
      <c r="AI223" s="57"/>
      <c r="AJ223" s="59"/>
      <c r="AK223" s="57"/>
      <c r="AL223" s="57"/>
      <c r="AM223" s="57"/>
      <c r="AN223" s="57"/>
      <c r="AO223" s="57"/>
      <c r="AP223" s="57"/>
      <c r="AQ223" s="57"/>
      <c r="AR223" s="57"/>
      <c r="AS223" s="57"/>
      <c r="AT223" s="59"/>
      <c r="AU223" s="59"/>
      <c r="AV223" s="59"/>
      <c r="AW223" s="59"/>
      <c r="AX223" s="59"/>
      <c r="AY223" s="59"/>
      <c r="AZ223" s="59"/>
      <c r="BA223" s="59"/>
      <c r="BB223" s="59"/>
    </row>
    <row r="224" spans="1:54" x14ac:dyDescent="0.25">
      <c r="A224" s="139" t="s">
        <v>153</v>
      </c>
      <c r="B224" s="140"/>
      <c r="C224" s="140"/>
      <c r="D224" s="140"/>
      <c r="E224" s="140"/>
      <c r="F224" s="140"/>
      <c r="G224" s="140"/>
      <c r="H224" s="140"/>
      <c r="I224" s="140"/>
      <c r="J224" s="141"/>
      <c r="K224" s="227" t="str">
        <f>A224</f>
        <v>GRÃOS</v>
      </c>
      <c r="L224" s="233"/>
      <c r="M224" s="233"/>
      <c r="N224" s="233"/>
      <c r="O224" s="233"/>
      <c r="P224" s="233"/>
      <c r="Q224" s="233"/>
      <c r="R224" s="233"/>
      <c r="S224" s="234"/>
      <c r="T224" s="229" t="str">
        <f>K224</f>
        <v>GRÃOS</v>
      </c>
      <c r="U224" s="230"/>
      <c r="V224" s="230"/>
      <c r="W224" s="230"/>
      <c r="X224" s="230"/>
      <c r="Y224" s="230"/>
      <c r="Z224" s="230"/>
      <c r="AA224" s="230"/>
      <c r="AB224" s="229" t="str">
        <f>T224</f>
        <v>GRÃOS</v>
      </c>
      <c r="AC224" s="230"/>
      <c r="AD224" s="230"/>
      <c r="AE224" s="230"/>
      <c r="AF224" s="230"/>
      <c r="AG224" s="230"/>
      <c r="AH224" s="230"/>
      <c r="AI224" s="235"/>
      <c r="AJ224" s="229" t="str">
        <f>AB224</f>
        <v>GRÃOS</v>
      </c>
      <c r="AK224" s="230"/>
      <c r="AL224" s="230"/>
      <c r="AM224" s="230"/>
      <c r="AN224" s="230"/>
      <c r="AO224" s="230"/>
      <c r="AP224" s="230"/>
      <c r="AQ224" s="230"/>
      <c r="AR224" s="230"/>
      <c r="AS224" s="230"/>
      <c r="AT224" s="229" t="str">
        <f>AJ224</f>
        <v>GRÃOS</v>
      </c>
      <c r="AU224" s="230"/>
      <c r="AV224" s="230"/>
      <c r="AW224" s="230"/>
      <c r="AX224" s="230"/>
      <c r="AY224" s="230"/>
      <c r="AZ224" s="230"/>
      <c r="BA224" s="230"/>
      <c r="BB224" s="230"/>
    </row>
    <row r="225" spans="1:54" x14ac:dyDescent="0.25">
      <c r="A225" s="134" t="s">
        <v>2</v>
      </c>
      <c r="B225" s="60" t="s">
        <v>3</v>
      </c>
      <c r="C225" s="142" t="s">
        <v>4</v>
      </c>
      <c r="D225" s="143"/>
      <c r="E225" s="143"/>
      <c r="F225" s="143"/>
      <c r="G225" s="143"/>
      <c r="H225" s="143"/>
      <c r="I225" s="143"/>
      <c r="J225" s="144"/>
      <c r="K225" s="134" t="s">
        <v>2</v>
      </c>
      <c r="L225" s="241" t="s">
        <v>5</v>
      </c>
      <c r="M225" s="242"/>
      <c r="N225" s="242"/>
      <c r="O225" s="242"/>
      <c r="P225" s="242"/>
      <c r="Q225" s="242"/>
      <c r="R225" s="242"/>
      <c r="S225" s="242"/>
      <c r="T225" s="134" t="s">
        <v>2</v>
      </c>
      <c r="U225" s="241" t="s">
        <v>6</v>
      </c>
      <c r="V225" s="241"/>
      <c r="W225" s="241"/>
      <c r="X225" s="241"/>
      <c r="Y225" s="241"/>
      <c r="Z225" s="241"/>
      <c r="AA225" s="241"/>
      <c r="AB225" s="134" t="s">
        <v>2</v>
      </c>
      <c r="AC225" s="241" t="s">
        <v>7</v>
      </c>
      <c r="AD225" s="242"/>
      <c r="AE225" s="242"/>
      <c r="AF225" s="242"/>
      <c r="AG225" s="242"/>
      <c r="AH225" s="242"/>
      <c r="AI225" s="243"/>
      <c r="AJ225" s="134" t="s">
        <v>2</v>
      </c>
      <c r="AK225" s="241" t="s">
        <v>8</v>
      </c>
      <c r="AL225" s="242"/>
      <c r="AM225" s="242"/>
      <c r="AN225" s="242"/>
      <c r="AO225" s="242"/>
      <c r="AP225" s="242"/>
      <c r="AQ225" s="242"/>
      <c r="AR225" s="242"/>
      <c r="AS225" s="75" t="s">
        <v>9</v>
      </c>
      <c r="AT225" s="134" t="s">
        <v>2</v>
      </c>
      <c r="AU225" s="241" t="s">
        <v>10</v>
      </c>
      <c r="AV225" s="241"/>
      <c r="AW225" s="241"/>
      <c r="AX225" s="241"/>
      <c r="AY225" s="241"/>
      <c r="AZ225" s="241"/>
      <c r="BA225" s="241"/>
      <c r="BB225" s="241"/>
    </row>
    <row r="226" spans="1:54" x14ac:dyDescent="0.25">
      <c r="A226" s="61"/>
      <c r="B226" s="62" t="s">
        <v>11</v>
      </c>
      <c r="C226" s="63" t="s">
        <v>12</v>
      </c>
      <c r="D226" s="63" t="s">
        <v>13</v>
      </c>
      <c r="E226" s="63" t="s">
        <v>14</v>
      </c>
      <c r="F226" s="63" t="s">
        <v>15</v>
      </c>
      <c r="G226" s="64" t="s">
        <v>16</v>
      </c>
      <c r="H226" s="63" t="s">
        <v>17</v>
      </c>
      <c r="I226" s="63" t="s">
        <v>18</v>
      </c>
      <c r="J226" s="65" t="s">
        <v>19</v>
      </c>
      <c r="K226" s="61"/>
      <c r="L226" s="63" t="s">
        <v>12</v>
      </c>
      <c r="M226" s="63" t="s">
        <v>13</v>
      </c>
      <c r="N226" s="63" t="s">
        <v>14</v>
      </c>
      <c r="O226" s="63" t="s">
        <v>15</v>
      </c>
      <c r="P226" s="64" t="s">
        <v>16</v>
      </c>
      <c r="Q226" s="63" t="s">
        <v>17</v>
      </c>
      <c r="R226" s="63" t="s">
        <v>18</v>
      </c>
      <c r="S226" s="62" t="s">
        <v>19</v>
      </c>
      <c r="T226" s="61"/>
      <c r="U226" s="63" t="s">
        <v>12</v>
      </c>
      <c r="V226" s="63" t="s">
        <v>13</v>
      </c>
      <c r="W226" s="63" t="s">
        <v>14</v>
      </c>
      <c r="X226" s="63" t="s">
        <v>15</v>
      </c>
      <c r="Y226" s="64" t="s">
        <v>16</v>
      </c>
      <c r="Z226" s="63" t="s">
        <v>17</v>
      </c>
      <c r="AA226" s="63" t="s">
        <v>18</v>
      </c>
      <c r="AB226" s="61"/>
      <c r="AC226" s="63" t="s">
        <v>12</v>
      </c>
      <c r="AD226" s="63" t="s">
        <v>13</v>
      </c>
      <c r="AE226" s="63" t="s">
        <v>14</v>
      </c>
      <c r="AF226" s="63" t="s">
        <v>15</v>
      </c>
      <c r="AG226" s="64" t="s">
        <v>16</v>
      </c>
      <c r="AH226" s="63" t="s">
        <v>17</v>
      </c>
      <c r="AI226" s="65" t="s">
        <v>18</v>
      </c>
      <c r="AJ226" s="61"/>
      <c r="AK226" s="63" t="s">
        <v>12</v>
      </c>
      <c r="AL226" s="63" t="s">
        <v>13</v>
      </c>
      <c r="AM226" s="63" t="s">
        <v>14</v>
      </c>
      <c r="AN226" s="63" t="s">
        <v>15</v>
      </c>
      <c r="AO226" s="64" t="s">
        <v>16</v>
      </c>
      <c r="AP226" s="63" t="s">
        <v>17</v>
      </c>
      <c r="AQ226" s="63" t="s">
        <v>18</v>
      </c>
      <c r="AR226" s="76" t="s">
        <v>19</v>
      </c>
      <c r="AS226" s="76" t="s">
        <v>11</v>
      </c>
      <c r="AT226" s="61"/>
      <c r="AU226" s="63" t="s">
        <v>12</v>
      </c>
      <c r="AV226" s="63" t="s">
        <v>13</v>
      </c>
      <c r="AW226" s="63" t="s">
        <v>14</v>
      </c>
      <c r="AX226" s="63" t="s">
        <v>15</v>
      </c>
      <c r="AY226" s="64" t="s">
        <v>16</v>
      </c>
      <c r="AZ226" s="63" t="s">
        <v>17</v>
      </c>
      <c r="BA226" s="63" t="s">
        <v>18</v>
      </c>
      <c r="BB226" s="76" t="s">
        <v>19</v>
      </c>
    </row>
    <row r="227" spans="1:54" x14ac:dyDescent="0.25">
      <c r="A227" s="61" t="s">
        <v>20</v>
      </c>
      <c r="B227" s="136">
        <f>L3</f>
        <v>0</v>
      </c>
      <c r="C227" s="80">
        <f>'Alimentos&amp;Bebidas 2'!B166</f>
        <v>0</v>
      </c>
      <c r="D227" s="80">
        <f>'Alimentos&amp;Bebidas 2'!C166</f>
        <v>0</v>
      </c>
      <c r="E227" s="80">
        <f>'Alimentos&amp;Bebidas 2'!D166</f>
        <v>0</v>
      </c>
      <c r="F227" s="80">
        <f>'Alimentos&amp;Bebidas 2'!E166</f>
        <v>0</v>
      </c>
      <c r="G227" s="80">
        <f>'Alimentos&amp;Bebidas 2'!F166</f>
        <v>0</v>
      </c>
      <c r="H227" s="80">
        <f>'Alimentos&amp;Bebidas 2'!G166</f>
        <v>0</v>
      </c>
      <c r="I227" s="80">
        <f>'Alimentos&amp;Bebidas 2'!H166</f>
        <v>0</v>
      </c>
      <c r="J227" s="77">
        <f t="shared" ref="J227:J244" si="211">SUM(C227:I227)</f>
        <v>0</v>
      </c>
      <c r="K227" s="61" t="s">
        <v>20</v>
      </c>
      <c r="L227" s="66">
        <f t="shared" ref="L227:L244" si="212">C227*$B227</f>
        <v>0</v>
      </c>
      <c r="M227" s="66">
        <f t="shared" ref="M227:M244" si="213">D227*$B227</f>
        <v>0</v>
      </c>
      <c r="N227" s="66">
        <f t="shared" ref="N227:N244" si="214">E227*$B227</f>
        <v>0</v>
      </c>
      <c r="O227" s="66">
        <f t="shared" ref="O227:O244" si="215">F227*$B227</f>
        <v>0</v>
      </c>
      <c r="P227" s="66">
        <f t="shared" ref="P227:P244" si="216">G227*$B227</f>
        <v>0</v>
      </c>
      <c r="Q227" s="66">
        <f t="shared" ref="Q227:Q244" si="217">H227*$B227</f>
        <v>0</v>
      </c>
      <c r="R227" s="66">
        <f t="shared" ref="R227:R244" si="218">I227*$B227</f>
        <v>0</v>
      </c>
      <c r="S227" s="74">
        <f t="shared" ref="S227:S240" si="219">SUM(L227:R227)</f>
        <v>0</v>
      </c>
      <c r="T227" s="61" t="s">
        <v>20</v>
      </c>
      <c r="U227" s="72">
        <f>'Alimentos&amp;Bebidas 2'!K166</f>
        <v>0</v>
      </c>
      <c r="V227" s="72">
        <f>'Alimentos&amp;Bebidas 2'!L166</f>
        <v>0</v>
      </c>
      <c r="W227" s="72">
        <f>'Alimentos&amp;Bebidas 2'!M166</f>
        <v>0</v>
      </c>
      <c r="X227" s="72">
        <f>'Alimentos&amp;Bebidas 2'!N166</f>
        <v>0</v>
      </c>
      <c r="Y227" s="72">
        <f>'Alimentos&amp;Bebidas 2'!O166</f>
        <v>0</v>
      </c>
      <c r="Z227" s="72">
        <f>'Alimentos&amp;Bebidas 2'!P166</f>
        <v>0</v>
      </c>
      <c r="AA227" s="72">
        <f>'Alimentos&amp;Bebidas 2'!Q166</f>
        <v>0</v>
      </c>
      <c r="AB227" s="61" t="s">
        <v>20</v>
      </c>
      <c r="AC227" s="80">
        <f>'Alimentos&amp;Bebidas 2'!AB166</f>
        <v>0</v>
      </c>
      <c r="AD227" s="80">
        <f>'Alimentos&amp;Bebidas 2'!AC166</f>
        <v>0</v>
      </c>
      <c r="AE227" s="80">
        <f>'Alimentos&amp;Bebidas 2'!AD166</f>
        <v>0</v>
      </c>
      <c r="AF227" s="80">
        <f>'Alimentos&amp;Bebidas 2'!AE166</f>
        <v>0</v>
      </c>
      <c r="AG227" s="80">
        <f>'Alimentos&amp;Bebidas 2'!AF166</f>
        <v>0</v>
      </c>
      <c r="AH227" s="80">
        <f>'Alimentos&amp;Bebidas 2'!AG166</f>
        <v>0</v>
      </c>
      <c r="AI227" s="80">
        <f>'Alimentos&amp;Bebidas 2'!AH166</f>
        <v>0</v>
      </c>
      <c r="AJ227" s="61" t="s">
        <v>20</v>
      </c>
      <c r="AK227" s="66">
        <f t="shared" ref="AK227:AK244" si="220">U227*L227</f>
        <v>0</v>
      </c>
      <c r="AL227" s="66">
        <f>V227*M227</f>
        <v>0</v>
      </c>
      <c r="AM227" s="66">
        <f t="shared" ref="AM227" si="221">W227*N227</f>
        <v>0</v>
      </c>
      <c r="AN227" s="66">
        <f t="shared" ref="AN227:AN244" si="222">X227*O227</f>
        <v>0</v>
      </c>
      <c r="AO227" s="66">
        <f t="shared" ref="AO227:AO244" si="223">Y227*P227</f>
        <v>0</v>
      </c>
      <c r="AP227" s="66">
        <f t="shared" ref="AP227:AP244" si="224">Z227*Q227</f>
        <v>0</v>
      </c>
      <c r="AQ227" s="66">
        <f t="shared" ref="AQ227:AQ244" si="225">AA227*R227</f>
        <v>0</v>
      </c>
      <c r="AR227" s="74">
        <f t="shared" ref="AR227:AR244" si="226">SUM(AK227:AQ227)</f>
        <v>0</v>
      </c>
      <c r="AS227" s="74">
        <f t="shared" ref="AS227:AS244" si="227">S227-AR227</f>
        <v>0</v>
      </c>
      <c r="AT227" s="61" t="s">
        <v>20</v>
      </c>
      <c r="AU227" s="66">
        <f t="shared" ref="AU227:AU239" si="228">IFERROR(L227*(1-U227/(AC227)),0)</f>
        <v>0</v>
      </c>
      <c r="AV227" s="66">
        <f t="shared" ref="AV227:AV244" si="229">IFERROR(M227*(1-V227/(AD227)),0)</f>
        <v>0</v>
      </c>
      <c r="AW227" s="66">
        <f t="shared" ref="AW227:AW244" si="230">IFERROR(N227*(1-W227/(AE227)),0)</f>
        <v>0</v>
      </c>
      <c r="AX227" s="66">
        <f t="shared" ref="AX227:AX244" si="231">IFERROR(O227*(1-X227/(AF227)),0)</f>
        <v>0</v>
      </c>
      <c r="AY227" s="66">
        <f t="shared" ref="AY227:AY244" si="232">IFERROR(P227*(1-Y227/(AG227)),0)</f>
        <v>0</v>
      </c>
      <c r="AZ227" s="66">
        <f t="shared" ref="AZ227:AZ244" si="233">IFERROR(Q227*(1-Z227/(AH227)),0)</f>
        <v>0</v>
      </c>
      <c r="BA227" s="66">
        <f t="shared" ref="BA227:BA244" si="234">IFERROR(R227*(1-AA227/(AI227)),0)</f>
        <v>0</v>
      </c>
      <c r="BB227" s="74">
        <f t="shared" ref="BB227:BB244" si="235">SUM(AU227:BA227)</f>
        <v>0</v>
      </c>
    </row>
    <row r="228" spans="1:54" x14ac:dyDescent="0.25">
      <c r="A228" s="61" t="s">
        <v>21</v>
      </c>
      <c r="B228" s="136">
        <f t="shared" ref="B228:B244" si="236">L4</f>
        <v>0</v>
      </c>
      <c r="C228" s="80">
        <f>'Alimentos&amp;Bebidas 2'!B167</f>
        <v>0</v>
      </c>
      <c r="D228" s="80">
        <f>'Alimentos&amp;Bebidas 2'!C167</f>
        <v>0</v>
      </c>
      <c r="E228" s="80">
        <f>'Alimentos&amp;Bebidas 2'!D167</f>
        <v>0</v>
      </c>
      <c r="F228" s="80">
        <f>'Alimentos&amp;Bebidas 2'!E167</f>
        <v>0</v>
      </c>
      <c r="G228" s="80">
        <f>'Alimentos&amp;Bebidas 2'!F167</f>
        <v>0</v>
      </c>
      <c r="H228" s="80">
        <f>'Alimentos&amp;Bebidas 2'!G167</f>
        <v>0</v>
      </c>
      <c r="I228" s="80">
        <f>'Alimentos&amp;Bebidas 2'!H167</f>
        <v>0</v>
      </c>
      <c r="J228" s="77">
        <f t="shared" si="211"/>
        <v>0</v>
      </c>
      <c r="K228" s="61" t="s">
        <v>21</v>
      </c>
      <c r="L228" s="66">
        <f t="shared" si="212"/>
        <v>0</v>
      </c>
      <c r="M228" s="66">
        <f t="shared" si="213"/>
        <v>0</v>
      </c>
      <c r="N228" s="66">
        <f t="shared" si="214"/>
        <v>0</v>
      </c>
      <c r="O228" s="66">
        <f t="shared" si="215"/>
        <v>0</v>
      </c>
      <c r="P228" s="66">
        <f t="shared" si="216"/>
        <v>0</v>
      </c>
      <c r="Q228" s="66">
        <f t="shared" si="217"/>
        <v>0</v>
      </c>
      <c r="R228" s="66">
        <f t="shared" si="218"/>
        <v>0</v>
      </c>
      <c r="S228" s="74">
        <f t="shared" si="219"/>
        <v>0</v>
      </c>
      <c r="T228" s="61" t="s">
        <v>21</v>
      </c>
      <c r="U228" s="72">
        <f>'Alimentos&amp;Bebidas 2'!K167</f>
        <v>0</v>
      </c>
      <c r="V228" s="72">
        <f>'Alimentos&amp;Bebidas 2'!L167</f>
        <v>0</v>
      </c>
      <c r="W228" s="72">
        <f>'Alimentos&amp;Bebidas 2'!M167</f>
        <v>0</v>
      </c>
      <c r="X228" s="72">
        <f>'Alimentos&amp;Bebidas 2'!N167</f>
        <v>0</v>
      </c>
      <c r="Y228" s="72">
        <f>'Alimentos&amp;Bebidas 2'!O167</f>
        <v>0</v>
      </c>
      <c r="Z228" s="72">
        <f>'Alimentos&amp;Bebidas 2'!P167</f>
        <v>0</v>
      </c>
      <c r="AA228" s="72">
        <f>'Alimentos&amp;Bebidas 2'!Q167</f>
        <v>0</v>
      </c>
      <c r="AB228" s="61" t="s">
        <v>21</v>
      </c>
      <c r="AC228" s="80">
        <f>'Alimentos&amp;Bebidas 2'!AB167</f>
        <v>0</v>
      </c>
      <c r="AD228" s="80">
        <f>'Alimentos&amp;Bebidas 2'!AC167</f>
        <v>0</v>
      </c>
      <c r="AE228" s="80">
        <f>'Alimentos&amp;Bebidas 2'!AD167</f>
        <v>0</v>
      </c>
      <c r="AF228" s="80">
        <f>'Alimentos&amp;Bebidas 2'!AE167</f>
        <v>0</v>
      </c>
      <c r="AG228" s="80">
        <f>'Alimentos&amp;Bebidas 2'!AF167</f>
        <v>0</v>
      </c>
      <c r="AH228" s="80">
        <f>'Alimentos&amp;Bebidas 2'!AG167</f>
        <v>0</v>
      </c>
      <c r="AI228" s="80">
        <f>'Alimentos&amp;Bebidas 2'!AH167</f>
        <v>0</v>
      </c>
      <c r="AJ228" s="61" t="s">
        <v>21</v>
      </c>
      <c r="AK228" s="66">
        <f t="shared" si="220"/>
        <v>0</v>
      </c>
      <c r="AL228" s="66">
        <f t="shared" ref="AL228:AL242" si="237">V228*M228</f>
        <v>0</v>
      </c>
      <c r="AM228" s="66">
        <f>W228*N228</f>
        <v>0</v>
      </c>
      <c r="AN228" s="66">
        <f t="shared" si="222"/>
        <v>0</v>
      </c>
      <c r="AO228" s="66">
        <f t="shared" si="223"/>
        <v>0</v>
      </c>
      <c r="AP228" s="66">
        <f t="shared" si="224"/>
        <v>0</v>
      </c>
      <c r="AQ228" s="66">
        <f t="shared" si="225"/>
        <v>0</v>
      </c>
      <c r="AR228" s="74">
        <f t="shared" si="226"/>
        <v>0</v>
      </c>
      <c r="AS228" s="74">
        <f t="shared" si="227"/>
        <v>0</v>
      </c>
      <c r="AT228" s="61" t="s">
        <v>21</v>
      </c>
      <c r="AU228" s="66">
        <f t="shared" si="228"/>
        <v>0</v>
      </c>
      <c r="AV228" s="66">
        <f t="shared" si="229"/>
        <v>0</v>
      </c>
      <c r="AW228" s="66">
        <f t="shared" si="230"/>
        <v>0</v>
      </c>
      <c r="AX228" s="66">
        <f t="shared" si="231"/>
        <v>0</v>
      </c>
      <c r="AY228" s="66">
        <f t="shared" si="232"/>
        <v>0</v>
      </c>
      <c r="AZ228" s="66">
        <f t="shared" si="233"/>
        <v>0</v>
      </c>
      <c r="BA228" s="66">
        <f t="shared" si="234"/>
        <v>0</v>
      </c>
      <c r="BB228" s="74">
        <f t="shared" si="235"/>
        <v>0</v>
      </c>
    </row>
    <row r="229" spans="1:54" x14ac:dyDescent="0.25">
      <c r="A229" s="61" t="s">
        <v>22</v>
      </c>
      <c r="B229" s="136">
        <f t="shared" si="236"/>
        <v>0</v>
      </c>
      <c r="C229" s="80">
        <f>'Alimentos&amp;Bebidas 2'!B168</f>
        <v>0</v>
      </c>
      <c r="D229" s="80">
        <f>'Alimentos&amp;Bebidas 2'!C168</f>
        <v>0</v>
      </c>
      <c r="E229" s="80">
        <f>'Alimentos&amp;Bebidas 2'!D168</f>
        <v>0</v>
      </c>
      <c r="F229" s="80">
        <f>'Alimentos&amp;Bebidas 2'!E168</f>
        <v>0</v>
      </c>
      <c r="G229" s="80">
        <f>'Alimentos&amp;Bebidas 2'!F168</f>
        <v>0</v>
      </c>
      <c r="H229" s="80">
        <f>'Alimentos&amp;Bebidas 2'!G168</f>
        <v>0</v>
      </c>
      <c r="I229" s="80">
        <f>'Alimentos&amp;Bebidas 2'!H168</f>
        <v>0</v>
      </c>
      <c r="J229" s="77">
        <f t="shared" si="211"/>
        <v>0</v>
      </c>
      <c r="K229" s="61" t="s">
        <v>22</v>
      </c>
      <c r="L229" s="66">
        <f t="shared" si="212"/>
        <v>0</v>
      </c>
      <c r="M229" s="66">
        <f t="shared" si="213"/>
        <v>0</v>
      </c>
      <c r="N229" s="66">
        <f t="shared" si="214"/>
        <v>0</v>
      </c>
      <c r="O229" s="66">
        <f t="shared" si="215"/>
        <v>0</v>
      </c>
      <c r="P229" s="66">
        <f t="shared" si="216"/>
        <v>0</v>
      </c>
      <c r="Q229" s="66">
        <f t="shared" si="217"/>
        <v>0</v>
      </c>
      <c r="R229" s="66">
        <f t="shared" si="218"/>
        <v>0</v>
      </c>
      <c r="S229" s="74">
        <f t="shared" si="219"/>
        <v>0</v>
      </c>
      <c r="T229" s="61" t="s">
        <v>22</v>
      </c>
      <c r="U229" s="72">
        <f>'Alimentos&amp;Bebidas 2'!K168</f>
        <v>0</v>
      </c>
      <c r="V229" s="72">
        <f>'Alimentos&amp;Bebidas 2'!L168</f>
        <v>0</v>
      </c>
      <c r="W229" s="72">
        <f>'Alimentos&amp;Bebidas 2'!M168</f>
        <v>0</v>
      </c>
      <c r="X229" s="72">
        <f>'Alimentos&amp;Bebidas 2'!N168</f>
        <v>0</v>
      </c>
      <c r="Y229" s="72">
        <f>'Alimentos&amp;Bebidas 2'!O168</f>
        <v>0</v>
      </c>
      <c r="Z229" s="72">
        <f>'Alimentos&amp;Bebidas 2'!P168</f>
        <v>0</v>
      </c>
      <c r="AA229" s="72">
        <f>'Alimentos&amp;Bebidas 2'!Q168</f>
        <v>0</v>
      </c>
      <c r="AB229" s="61" t="s">
        <v>22</v>
      </c>
      <c r="AC229" s="80">
        <f>'Alimentos&amp;Bebidas 2'!AB168</f>
        <v>0</v>
      </c>
      <c r="AD229" s="80">
        <f>'Alimentos&amp;Bebidas 2'!AC168</f>
        <v>0</v>
      </c>
      <c r="AE229" s="80">
        <f>'Alimentos&amp;Bebidas 2'!AD168</f>
        <v>0</v>
      </c>
      <c r="AF229" s="80">
        <f>'Alimentos&amp;Bebidas 2'!AE168</f>
        <v>0</v>
      </c>
      <c r="AG229" s="80">
        <f>'Alimentos&amp;Bebidas 2'!AF168</f>
        <v>0</v>
      </c>
      <c r="AH229" s="80">
        <f>'Alimentos&amp;Bebidas 2'!AG168</f>
        <v>0</v>
      </c>
      <c r="AI229" s="80">
        <f>'Alimentos&amp;Bebidas 2'!AH168</f>
        <v>0</v>
      </c>
      <c r="AJ229" s="61" t="s">
        <v>22</v>
      </c>
      <c r="AK229" s="66">
        <f t="shared" si="220"/>
        <v>0</v>
      </c>
      <c r="AL229" s="66">
        <f t="shared" si="237"/>
        <v>0</v>
      </c>
      <c r="AM229" s="66">
        <f t="shared" ref="AM229:AM244" si="238">W229*N229</f>
        <v>0</v>
      </c>
      <c r="AN229" s="66">
        <f t="shared" si="222"/>
        <v>0</v>
      </c>
      <c r="AO229" s="66">
        <f t="shared" si="223"/>
        <v>0</v>
      </c>
      <c r="AP229" s="66">
        <f t="shared" si="224"/>
        <v>0</v>
      </c>
      <c r="AQ229" s="66">
        <f t="shared" si="225"/>
        <v>0</v>
      </c>
      <c r="AR229" s="74">
        <f t="shared" si="226"/>
        <v>0</v>
      </c>
      <c r="AS229" s="74">
        <f t="shared" si="227"/>
        <v>0</v>
      </c>
      <c r="AT229" s="61" t="s">
        <v>22</v>
      </c>
      <c r="AU229" s="66">
        <f t="shared" si="228"/>
        <v>0</v>
      </c>
      <c r="AV229" s="66">
        <f t="shared" si="229"/>
        <v>0</v>
      </c>
      <c r="AW229" s="66">
        <f t="shared" si="230"/>
        <v>0</v>
      </c>
      <c r="AX229" s="66">
        <f t="shared" si="231"/>
        <v>0</v>
      </c>
      <c r="AY229" s="66">
        <f t="shared" si="232"/>
        <v>0</v>
      </c>
      <c r="AZ229" s="66">
        <f t="shared" si="233"/>
        <v>0</v>
      </c>
      <c r="BA229" s="66">
        <f t="shared" si="234"/>
        <v>0</v>
      </c>
      <c r="BB229" s="74">
        <f t="shared" si="235"/>
        <v>0</v>
      </c>
    </row>
    <row r="230" spans="1:54" x14ac:dyDescent="0.25">
      <c r="A230" s="61" t="s">
        <v>23</v>
      </c>
      <c r="B230" s="136">
        <f t="shared" si="236"/>
        <v>0</v>
      </c>
      <c r="C230" s="80">
        <f>'Alimentos&amp;Bebidas 2'!B169</f>
        <v>0</v>
      </c>
      <c r="D230" s="80">
        <f>'Alimentos&amp;Bebidas 2'!C169</f>
        <v>0</v>
      </c>
      <c r="E230" s="80">
        <f>'Alimentos&amp;Bebidas 2'!D169</f>
        <v>0</v>
      </c>
      <c r="F230" s="80">
        <f>'Alimentos&amp;Bebidas 2'!E169</f>
        <v>0</v>
      </c>
      <c r="G230" s="80">
        <f>'Alimentos&amp;Bebidas 2'!F169</f>
        <v>0</v>
      </c>
      <c r="H230" s="80">
        <f>'Alimentos&amp;Bebidas 2'!G169</f>
        <v>0</v>
      </c>
      <c r="I230" s="80">
        <f>'Alimentos&amp;Bebidas 2'!H169</f>
        <v>0</v>
      </c>
      <c r="J230" s="77">
        <f t="shared" si="211"/>
        <v>0</v>
      </c>
      <c r="K230" s="61" t="s">
        <v>23</v>
      </c>
      <c r="L230" s="66">
        <f t="shared" si="212"/>
        <v>0</v>
      </c>
      <c r="M230" s="66">
        <f t="shared" si="213"/>
        <v>0</v>
      </c>
      <c r="N230" s="66">
        <f t="shared" si="214"/>
        <v>0</v>
      </c>
      <c r="O230" s="66">
        <f t="shared" si="215"/>
        <v>0</v>
      </c>
      <c r="P230" s="66">
        <f t="shared" si="216"/>
        <v>0</v>
      </c>
      <c r="Q230" s="66">
        <f t="shared" si="217"/>
        <v>0</v>
      </c>
      <c r="R230" s="66">
        <f t="shared" si="218"/>
        <v>0</v>
      </c>
      <c r="S230" s="74">
        <f t="shared" si="219"/>
        <v>0</v>
      </c>
      <c r="T230" s="61" t="s">
        <v>23</v>
      </c>
      <c r="U230" s="72">
        <f>'Alimentos&amp;Bebidas 2'!K169</f>
        <v>0</v>
      </c>
      <c r="V230" s="72">
        <f>'Alimentos&amp;Bebidas 2'!L169</f>
        <v>0</v>
      </c>
      <c r="W230" s="72">
        <f>'Alimentos&amp;Bebidas 2'!M169</f>
        <v>0</v>
      </c>
      <c r="X230" s="72">
        <f>'Alimentos&amp;Bebidas 2'!N169</f>
        <v>0</v>
      </c>
      <c r="Y230" s="72">
        <f>'Alimentos&amp;Bebidas 2'!O169</f>
        <v>0</v>
      </c>
      <c r="Z230" s="72">
        <f>'Alimentos&amp;Bebidas 2'!P169</f>
        <v>0</v>
      </c>
      <c r="AA230" s="72">
        <f>'Alimentos&amp;Bebidas 2'!Q169</f>
        <v>0</v>
      </c>
      <c r="AB230" s="61" t="s">
        <v>23</v>
      </c>
      <c r="AC230" s="80">
        <f>'Alimentos&amp;Bebidas 2'!AB169</f>
        <v>0</v>
      </c>
      <c r="AD230" s="80">
        <f>'Alimentos&amp;Bebidas 2'!AC169</f>
        <v>0</v>
      </c>
      <c r="AE230" s="80">
        <f>'Alimentos&amp;Bebidas 2'!AD169</f>
        <v>0</v>
      </c>
      <c r="AF230" s="80">
        <f>'Alimentos&amp;Bebidas 2'!AE169</f>
        <v>0</v>
      </c>
      <c r="AG230" s="80">
        <f>'Alimentos&amp;Bebidas 2'!AF169</f>
        <v>0</v>
      </c>
      <c r="AH230" s="80">
        <f>'Alimentos&amp;Bebidas 2'!AG169</f>
        <v>0</v>
      </c>
      <c r="AI230" s="80">
        <f>'Alimentos&amp;Bebidas 2'!AH169</f>
        <v>0</v>
      </c>
      <c r="AJ230" s="61" t="s">
        <v>23</v>
      </c>
      <c r="AK230" s="66">
        <f t="shared" si="220"/>
        <v>0</v>
      </c>
      <c r="AL230" s="66">
        <f t="shared" si="237"/>
        <v>0</v>
      </c>
      <c r="AM230" s="66">
        <f t="shared" si="238"/>
        <v>0</v>
      </c>
      <c r="AN230" s="66">
        <f t="shared" si="222"/>
        <v>0</v>
      </c>
      <c r="AO230" s="66">
        <f t="shared" si="223"/>
        <v>0</v>
      </c>
      <c r="AP230" s="66">
        <f t="shared" si="224"/>
        <v>0</v>
      </c>
      <c r="AQ230" s="66">
        <f t="shared" si="225"/>
        <v>0</v>
      </c>
      <c r="AR230" s="74">
        <f t="shared" si="226"/>
        <v>0</v>
      </c>
      <c r="AS230" s="74">
        <f t="shared" si="227"/>
        <v>0</v>
      </c>
      <c r="AT230" s="61" t="s">
        <v>23</v>
      </c>
      <c r="AU230" s="66">
        <f t="shared" si="228"/>
        <v>0</v>
      </c>
      <c r="AV230" s="66">
        <f t="shared" si="229"/>
        <v>0</v>
      </c>
      <c r="AW230" s="66">
        <f t="shared" si="230"/>
        <v>0</v>
      </c>
      <c r="AX230" s="66">
        <f t="shared" si="231"/>
        <v>0</v>
      </c>
      <c r="AY230" s="66">
        <f t="shared" si="232"/>
        <v>0</v>
      </c>
      <c r="AZ230" s="66">
        <f t="shared" si="233"/>
        <v>0</v>
      </c>
      <c r="BA230" s="66">
        <f t="shared" si="234"/>
        <v>0</v>
      </c>
      <c r="BB230" s="74">
        <f t="shared" si="235"/>
        <v>0</v>
      </c>
    </row>
    <row r="231" spans="1:54" x14ac:dyDescent="0.25">
      <c r="A231" s="67" t="s">
        <v>24</v>
      </c>
      <c r="B231" s="136">
        <f t="shared" si="236"/>
        <v>0</v>
      </c>
      <c r="C231" s="80">
        <f>'Alimentos&amp;Bebidas 2'!B170</f>
        <v>0</v>
      </c>
      <c r="D231" s="80">
        <f>'Alimentos&amp;Bebidas 2'!C170</f>
        <v>0</v>
      </c>
      <c r="E231" s="80">
        <f>'Alimentos&amp;Bebidas 2'!D170</f>
        <v>0</v>
      </c>
      <c r="F231" s="80">
        <f>'Alimentos&amp;Bebidas 2'!E170</f>
        <v>0</v>
      </c>
      <c r="G231" s="80">
        <f>'Alimentos&amp;Bebidas 2'!F170</f>
        <v>0</v>
      </c>
      <c r="H231" s="80">
        <f>'Alimentos&amp;Bebidas 2'!G170</f>
        <v>0</v>
      </c>
      <c r="I231" s="80">
        <f>'Alimentos&amp;Bebidas 2'!H170</f>
        <v>0</v>
      </c>
      <c r="J231" s="77">
        <f t="shared" si="211"/>
        <v>0</v>
      </c>
      <c r="K231" s="67" t="s">
        <v>24</v>
      </c>
      <c r="L231" s="66">
        <f t="shared" si="212"/>
        <v>0</v>
      </c>
      <c r="M231" s="66">
        <f t="shared" si="213"/>
        <v>0</v>
      </c>
      <c r="N231" s="66">
        <f t="shared" si="214"/>
        <v>0</v>
      </c>
      <c r="O231" s="66">
        <f t="shared" si="215"/>
        <v>0</v>
      </c>
      <c r="P231" s="66">
        <f t="shared" si="216"/>
        <v>0</v>
      </c>
      <c r="Q231" s="66">
        <f t="shared" si="217"/>
        <v>0</v>
      </c>
      <c r="R231" s="66">
        <f t="shared" si="218"/>
        <v>0</v>
      </c>
      <c r="S231" s="74">
        <f t="shared" si="219"/>
        <v>0</v>
      </c>
      <c r="T231" s="67" t="s">
        <v>24</v>
      </c>
      <c r="U231" s="72">
        <f>'Alimentos&amp;Bebidas 2'!K170</f>
        <v>0</v>
      </c>
      <c r="V231" s="72">
        <f>'Alimentos&amp;Bebidas 2'!L170</f>
        <v>0</v>
      </c>
      <c r="W231" s="72">
        <f>'Alimentos&amp;Bebidas 2'!M170</f>
        <v>0</v>
      </c>
      <c r="X231" s="72">
        <f>'Alimentos&amp;Bebidas 2'!N170</f>
        <v>0</v>
      </c>
      <c r="Y231" s="72">
        <f>'Alimentos&amp;Bebidas 2'!O170</f>
        <v>0</v>
      </c>
      <c r="Z231" s="72">
        <f>'Alimentos&amp;Bebidas 2'!P170</f>
        <v>0</v>
      </c>
      <c r="AA231" s="72">
        <f>'Alimentos&amp;Bebidas 2'!Q170</f>
        <v>0</v>
      </c>
      <c r="AB231" s="67" t="s">
        <v>24</v>
      </c>
      <c r="AC231" s="80">
        <f>'Alimentos&amp;Bebidas 2'!AB170</f>
        <v>0</v>
      </c>
      <c r="AD231" s="80">
        <f>'Alimentos&amp;Bebidas 2'!AC170</f>
        <v>0</v>
      </c>
      <c r="AE231" s="80">
        <f>'Alimentos&amp;Bebidas 2'!AD170</f>
        <v>0</v>
      </c>
      <c r="AF231" s="80">
        <f>'Alimentos&amp;Bebidas 2'!AE170</f>
        <v>0</v>
      </c>
      <c r="AG231" s="80">
        <f>'Alimentos&amp;Bebidas 2'!AF170</f>
        <v>0</v>
      </c>
      <c r="AH231" s="80">
        <f>'Alimentos&amp;Bebidas 2'!AG170</f>
        <v>0</v>
      </c>
      <c r="AI231" s="80">
        <f>'Alimentos&amp;Bebidas 2'!AH170</f>
        <v>0</v>
      </c>
      <c r="AJ231" s="67" t="s">
        <v>24</v>
      </c>
      <c r="AK231" s="66">
        <f t="shared" si="220"/>
        <v>0</v>
      </c>
      <c r="AL231" s="66">
        <f t="shared" si="237"/>
        <v>0</v>
      </c>
      <c r="AM231" s="66">
        <f t="shared" si="238"/>
        <v>0</v>
      </c>
      <c r="AN231" s="66">
        <f t="shared" si="222"/>
        <v>0</v>
      </c>
      <c r="AO231" s="66">
        <f t="shared" si="223"/>
        <v>0</v>
      </c>
      <c r="AP231" s="66">
        <f t="shared" si="224"/>
        <v>0</v>
      </c>
      <c r="AQ231" s="66">
        <f t="shared" si="225"/>
        <v>0</v>
      </c>
      <c r="AR231" s="74">
        <f t="shared" si="226"/>
        <v>0</v>
      </c>
      <c r="AS231" s="74">
        <f t="shared" si="227"/>
        <v>0</v>
      </c>
      <c r="AT231" s="67" t="s">
        <v>24</v>
      </c>
      <c r="AU231" s="66">
        <f t="shared" si="228"/>
        <v>0</v>
      </c>
      <c r="AV231" s="66">
        <f t="shared" si="229"/>
        <v>0</v>
      </c>
      <c r="AW231" s="66">
        <f t="shared" si="230"/>
        <v>0</v>
      </c>
      <c r="AX231" s="66">
        <f t="shared" si="231"/>
        <v>0</v>
      </c>
      <c r="AY231" s="66">
        <f t="shared" si="232"/>
        <v>0</v>
      </c>
      <c r="AZ231" s="66">
        <f t="shared" si="233"/>
        <v>0</v>
      </c>
      <c r="BA231" s="66">
        <f t="shared" si="234"/>
        <v>0</v>
      </c>
      <c r="BB231" s="74">
        <f t="shared" si="235"/>
        <v>0</v>
      </c>
    </row>
    <row r="232" spans="1:54" x14ac:dyDescent="0.25">
      <c r="A232" s="68" t="s">
        <v>25</v>
      </c>
      <c r="B232" s="136">
        <f t="shared" si="236"/>
        <v>0</v>
      </c>
      <c r="C232" s="80">
        <f>'Alimentos&amp;Bebidas 2'!B171</f>
        <v>0</v>
      </c>
      <c r="D232" s="80">
        <f>'Alimentos&amp;Bebidas 2'!C171</f>
        <v>0</v>
      </c>
      <c r="E232" s="80">
        <f>'Alimentos&amp;Bebidas 2'!D171</f>
        <v>0</v>
      </c>
      <c r="F232" s="80">
        <f>'Alimentos&amp;Bebidas 2'!E171</f>
        <v>0</v>
      </c>
      <c r="G232" s="80">
        <f>'Alimentos&amp;Bebidas 2'!F171</f>
        <v>0</v>
      </c>
      <c r="H232" s="80">
        <f>'Alimentos&amp;Bebidas 2'!G171</f>
        <v>0</v>
      </c>
      <c r="I232" s="80">
        <f>'Alimentos&amp;Bebidas 2'!H171</f>
        <v>0</v>
      </c>
      <c r="J232" s="77">
        <f t="shared" si="211"/>
        <v>0</v>
      </c>
      <c r="K232" s="68" t="s">
        <v>25</v>
      </c>
      <c r="L232" s="66">
        <f t="shared" si="212"/>
        <v>0</v>
      </c>
      <c r="M232" s="66">
        <f t="shared" si="213"/>
        <v>0</v>
      </c>
      <c r="N232" s="66">
        <f t="shared" si="214"/>
        <v>0</v>
      </c>
      <c r="O232" s="66">
        <f t="shared" si="215"/>
        <v>0</v>
      </c>
      <c r="P232" s="66">
        <f t="shared" si="216"/>
        <v>0</v>
      </c>
      <c r="Q232" s="66">
        <f t="shared" si="217"/>
        <v>0</v>
      </c>
      <c r="R232" s="66">
        <f t="shared" si="218"/>
        <v>0</v>
      </c>
      <c r="S232" s="74">
        <f t="shared" si="219"/>
        <v>0</v>
      </c>
      <c r="T232" s="68" t="s">
        <v>25</v>
      </c>
      <c r="U232" s="72">
        <f>'Alimentos&amp;Bebidas 2'!K171</f>
        <v>0</v>
      </c>
      <c r="V232" s="72">
        <f>'Alimentos&amp;Bebidas 2'!L171</f>
        <v>0</v>
      </c>
      <c r="W232" s="72">
        <f>'Alimentos&amp;Bebidas 2'!M171</f>
        <v>0</v>
      </c>
      <c r="X232" s="72">
        <f>'Alimentos&amp;Bebidas 2'!N171</f>
        <v>0</v>
      </c>
      <c r="Y232" s="72">
        <f>'Alimentos&amp;Bebidas 2'!O171</f>
        <v>0</v>
      </c>
      <c r="Z232" s="72">
        <f>'Alimentos&amp;Bebidas 2'!P171</f>
        <v>0</v>
      </c>
      <c r="AA232" s="72">
        <f>'Alimentos&amp;Bebidas 2'!Q171</f>
        <v>0</v>
      </c>
      <c r="AB232" s="68" t="s">
        <v>25</v>
      </c>
      <c r="AC232" s="80">
        <f>'Alimentos&amp;Bebidas 2'!AB171</f>
        <v>0</v>
      </c>
      <c r="AD232" s="80">
        <f>'Alimentos&amp;Bebidas 2'!AC171</f>
        <v>0</v>
      </c>
      <c r="AE232" s="80">
        <f>'Alimentos&amp;Bebidas 2'!AD171</f>
        <v>0</v>
      </c>
      <c r="AF232" s="80">
        <f>'Alimentos&amp;Bebidas 2'!AE171</f>
        <v>0</v>
      </c>
      <c r="AG232" s="80">
        <f>'Alimentos&amp;Bebidas 2'!AF171</f>
        <v>0</v>
      </c>
      <c r="AH232" s="80">
        <f>'Alimentos&amp;Bebidas 2'!AG171</f>
        <v>0</v>
      </c>
      <c r="AI232" s="80">
        <f>'Alimentos&amp;Bebidas 2'!AH171</f>
        <v>0</v>
      </c>
      <c r="AJ232" s="68" t="s">
        <v>25</v>
      </c>
      <c r="AK232" s="66">
        <f t="shared" si="220"/>
        <v>0</v>
      </c>
      <c r="AL232" s="66">
        <f t="shared" si="237"/>
        <v>0</v>
      </c>
      <c r="AM232" s="66">
        <f t="shared" si="238"/>
        <v>0</v>
      </c>
      <c r="AN232" s="66">
        <f t="shared" si="222"/>
        <v>0</v>
      </c>
      <c r="AO232" s="66">
        <f t="shared" si="223"/>
        <v>0</v>
      </c>
      <c r="AP232" s="66">
        <f t="shared" si="224"/>
        <v>0</v>
      </c>
      <c r="AQ232" s="66">
        <f t="shared" si="225"/>
        <v>0</v>
      </c>
      <c r="AR232" s="74">
        <f t="shared" si="226"/>
        <v>0</v>
      </c>
      <c r="AS232" s="74">
        <f t="shared" si="227"/>
        <v>0</v>
      </c>
      <c r="AT232" s="68" t="s">
        <v>25</v>
      </c>
      <c r="AU232" s="66">
        <f t="shared" si="228"/>
        <v>0</v>
      </c>
      <c r="AV232" s="66">
        <f t="shared" si="229"/>
        <v>0</v>
      </c>
      <c r="AW232" s="66">
        <f t="shared" si="230"/>
        <v>0</v>
      </c>
      <c r="AX232" s="66">
        <f t="shared" si="231"/>
        <v>0</v>
      </c>
      <c r="AY232" s="66">
        <f t="shared" si="232"/>
        <v>0</v>
      </c>
      <c r="AZ232" s="66">
        <f t="shared" si="233"/>
        <v>0</v>
      </c>
      <c r="BA232" s="66">
        <f t="shared" si="234"/>
        <v>0</v>
      </c>
      <c r="BB232" s="74">
        <f t="shared" si="235"/>
        <v>0</v>
      </c>
    </row>
    <row r="233" spans="1:54" x14ac:dyDescent="0.25">
      <c r="A233" s="61" t="s">
        <v>26</v>
      </c>
      <c r="B233" s="136">
        <f t="shared" si="236"/>
        <v>0</v>
      </c>
      <c r="C233" s="80">
        <f>'Alimentos&amp;Bebidas 2'!B172</f>
        <v>0</v>
      </c>
      <c r="D233" s="80">
        <f>'Alimentos&amp;Bebidas 2'!C172</f>
        <v>0</v>
      </c>
      <c r="E233" s="80">
        <f>'Alimentos&amp;Bebidas 2'!D172</f>
        <v>0</v>
      </c>
      <c r="F233" s="80">
        <f>'Alimentos&amp;Bebidas 2'!E172</f>
        <v>0</v>
      </c>
      <c r="G233" s="80">
        <f>'Alimentos&amp;Bebidas 2'!F172</f>
        <v>0</v>
      </c>
      <c r="H233" s="80">
        <f>'Alimentos&amp;Bebidas 2'!G172</f>
        <v>0</v>
      </c>
      <c r="I233" s="80">
        <f>'Alimentos&amp;Bebidas 2'!H172</f>
        <v>0</v>
      </c>
      <c r="J233" s="77">
        <f t="shared" si="211"/>
        <v>0</v>
      </c>
      <c r="K233" s="61" t="s">
        <v>26</v>
      </c>
      <c r="L233" s="66">
        <f t="shared" si="212"/>
        <v>0</v>
      </c>
      <c r="M233" s="66">
        <f t="shared" si="213"/>
        <v>0</v>
      </c>
      <c r="N233" s="66">
        <f t="shared" si="214"/>
        <v>0</v>
      </c>
      <c r="O233" s="66">
        <f t="shared" si="215"/>
        <v>0</v>
      </c>
      <c r="P233" s="66">
        <f t="shared" si="216"/>
        <v>0</v>
      </c>
      <c r="Q233" s="66">
        <f t="shared" si="217"/>
        <v>0</v>
      </c>
      <c r="R233" s="66">
        <f t="shared" si="218"/>
        <v>0</v>
      </c>
      <c r="S233" s="74">
        <f t="shared" si="219"/>
        <v>0</v>
      </c>
      <c r="T233" s="61" t="s">
        <v>26</v>
      </c>
      <c r="U233" s="72">
        <f>'Alimentos&amp;Bebidas 2'!K172</f>
        <v>0</v>
      </c>
      <c r="V233" s="72">
        <f>'Alimentos&amp;Bebidas 2'!L172</f>
        <v>0</v>
      </c>
      <c r="W233" s="72">
        <f>'Alimentos&amp;Bebidas 2'!M172</f>
        <v>0</v>
      </c>
      <c r="X233" s="72">
        <f>'Alimentos&amp;Bebidas 2'!N172</f>
        <v>0</v>
      </c>
      <c r="Y233" s="72">
        <f>'Alimentos&amp;Bebidas 2'!O172</f>
        <v>0</v>
      </c>
      <c r="Z233" s="72">
        <f>'Alimentos&amp;Bebidas 2'!P172</f>
        <v>0</v>
      </c>
      <c r="AA233" s="72">
        <f>'Alimentos&amp;Bebidas 2'!Q172</f>
        <v>0</v>
      </c>
      <c r="AB233" s="61" t="s">
        <v>26</v>
      </c>
      <c r="AC233" s="80">
        <f>'Alimentos&amp;Bebidas 2'!AB172</f>
        <v>0</v>
      </c>
      <c r="AD233" s="80">
        <f>'Alimentos&amp;Bebidas 2'!AC172</f>
        <v>0</v>
      </c>
      <c r="AE233" s="80">
        <f>'Alimentos&amp;Bebidas 2'!AD172</f>
        <v>0</v>
      </c>
      <c r="AF233" s="80">
        <f>'Alimentos&amp;Bebidas 2'!AE172</f>
        <v>0</v>
      </c>
      <c r="AG233" s="80">
        <f>'Alimentos&amp;Bebidas 2'!AF172</f>
        <v>0</v>
      </c>
      <c r="AH233" s="80">
        <f>'Alimentos&amp;Bebidas 2'!AG172</f>
        <v>0</v>
      </c>
      <c r="AI233" s="80">
        <f>'Alimentos&amp;Bebidas 2'!AH172</f>
        <v>0</v>
      </c>
      <c r="AJ233" s="61" t="s">
        <v>26</v>
      </c>
      <c r="AK233" s="66">
        <f t="shared" si="220"/>
        <v>0</v>
      </c>
      <c r="AL233" s="66">
        <f t="shared" si="237"/>
        <v>0</v>
      </c>
      <c r="AM233" s="66">
        <f t="shared" si="238"/>
        <v>0</v>
      </c>
      <c r="AN233" s="66">
        <f t="shared" si="222"/>
        <v>0</v>
      </c>
      <c r="AO233" s="66">
        <f t="shared" si="223"/>
        <v>0</v>
      </c>
      <c r="AP233" s="66">
        <f t="shared" si="224"/>
        <v>0</v>
      </c>
      <c r="AQ233" s="66">
        <f t="shared" si="225"/>
        <v>0</v>
      </c>
      <c r="AR233" s="74">
        <f t="shared" si="226"/>
        <v>0</v>
      </c>
      <c r="AS233" s="74">
        <f t="shared" si="227"/>
        <v>0</v>
      </c>
      <c r="AT233" s="61" t="s">
        <v>26</v>
      </c>
      <c r="AU233" s="66">
        <f t="shared" si="228"/>
        <v>0</v>
      </c>
      <c r="AV233" s="66">
        <f t="shared" si="229"/>
        <v>0</v>
      </c>
      <c r="AW233" s="66">
        <f t="shared" si="230"/>
        <v>0</v>
      </c>
      <c r="AX233" s="66">
        <f t="shared" si="231"/>
        <v>0</v>
      </c>
      <c r="AY233" s="66">
        <f t="shared" si="232"/>
        <v>0</v>
      </c>
      <c r="AZ233" s="66">
        <f t="shared" si="233"/>
        <v>0</v>
      </c>
      <c r="BA233" s="66">
        <f t="shared" si="234"/>
        <v>0</v>
      </c>
      <c r="BB233" s="74">
        <f t="shared" si="235"/>
        <v>0</v>
      </c>
    </row>
    <row r="234" spans="1:54" x14ac:dyDescent="0.25">
      <c r="A234" s="61" t="s">
        <v>27</v>
      </c>
      <c r="B234" s="136">
        <f t="shared" si="236"/>
        <v>0</v>
      </c>
      <c r="C234" s="80">
        <f>'Alimentos&amp;Bebidas 2'!B173</f>
        <v>0</v>
      </c>
      <c r="D234" s="80">
        <f>'Alimentos&amp;Bebidas 2'!C173</f>
        <v>0</v>
      </c>
      <c r="E234" s="80">
        <f>'Alimentos&amp;Bebidas 2'!D173</f>
        <v>0</v>
      </c>
      <c r="F234" s="80">
        <f>'Alimentos&amp;Bebidas 2'!E173</f>
        <v>0</v>
      </c>
      <c r="G234" s="80">
        <f>'Alimentos&amp;Bebidas 2'!F173</f>
        <v>0</v>
      </c>
      <c r="H234" s="80">
        <f>'Alimentos&amp;Bebidas 2'!G173</f>
        <v>0</v>
      </c>
      <c r="I234" s="80">
        <f>'Alimentos&amp;Bebidas 2'!H173</f>
        <v>0</v>
      </c>
      <c r="J234" s="77">
        <f t="shared" si="211"/>
        <v>0</v>
      </c>
      <c r="K234" s="61" t="s">
        <v>27</v>
      </c>
      <c r="L234" s="66">
        <f t="shared" si="212"/>
        <v>0</v>
      </c>
      <c r="M234" s="66">
        <f t="shared" si="213"/>
        <v>0</v>
      </c>
      <c r="N234" s="66">
        <f t="shared" si="214"/>
        <v>0</v>
      </c>
      <c r="O234" s="66">
        <f t="shared" si="215"/>
        <v>0</v>
      </c>
      <c r="P234" s="66">
        <f t="shared" si="216"/>
        <v>0</v>
      </c>
      <c r="Q234" s="66">
        <f t="shared" si="217"/>
        <v>0</v>
      </c>
      <c r="R234" s="66">
        <f t="shared" si="218"/>
        <v>0</v>
      </c>
      <c r="S234" s="74">
        <f t="shared" si="219"/>
        <v>0</v>
      </c>
      <c r="T234" s="61" t="s">
        <v>27</v>
      </c>
      <c r="U234" s="72">
        <f>'Alimentos&amp;Bebidas 2'!K173</f>
        <v>0</v>
      </c>
      <c r="V234" s="72">
        <f>'Alimentos&amp;Bebidas 2'!L173</f>
        <v>0</v>
      </c>
      <c r="W234" s="72">
        <f>'Alimentos&amp;Bebidas 2'!M173</f>
        <v>0</v>
      </c>
      <c r="X234" s="72">
        <f>'Alimentos&amp;Bebidas 2'!N173</f>
        <v>0</v>
      </c>
      <c r="Y234" s="72">
        <f>'Alimentos&amp;Bebidas 2'!O173</f>
        <v>0</v>
      </c>
      <c r="Z234" s="72">
        <f>'Alimentos&amp;Bebidas 2'!P173</f>
        <v>0</v>
      </c>
      <c r="AA234" s="72">
        <f>'Alimentos&amp;Bebidas 2'!Q173</f>
        <v>0</v>
      </c>
      <c r="AB234" s="61" t="s">
        <v>27</v>
      </c>
      <c r="AC234" s="80">
        <f>'Alimentos&amp;Bebidas 2'!AB173</f>
        <v>0</v>
      </c>
      <c r="AD234" s="80">
        <f>'Alimentos&amp;Bebidas 2'!AC173</f>
        <v>0</v>
      </c>
      <c r="AE234" s="80">
        <f>'Alimentos&amp;Bebidas 2'!AD173</f>
        <v>0</v>
      </c>
      <c r="AF234" s="80">
        <f>'Alimentos&amp;Bebidas 2'!AE173</f>
        <v>0</v>
      </c>
      <c r="AG234" s="80">
        <f>'Alimentos&amp;Bebidas 2'!AF173</f>
        <v>0</v>
      </c>
      <c r="AH234" s="80">
        <f>'Alimentos&amp;Bebidas 2'!AG173</f>
        <v>0</v>
      </c>
      <c r="AI234" s="80">
        <f>'Alimentos&amp;Bebidas 2'!AH173</f>
        <v>0</v>
      </c>
      <c r="AJ234" s="61" t="s">
        <v>27</v>
      </c>
      <c r="AK234" s="66">
        <f t="shared" si="220"/>
        <v>0</v>
      </c>
      <c r="AL234" s="66">
        <f t="shared" si="237"/>
        <v>0</v>
      </c>
      <c r="AM234" s="66">
        <f t="shared" si="238"/>
        <v>0</v>
      </c>
      <c r="AN234" s="66">
        <f t="shared" si="222"/>
        <v>0</v>
      </c>
      <c r="AO234" s="66">
        <f t="shared" si="223"/>
        <v>0</v>
      </c>
      <c r="AP234" s="66">
        <f t="shared" si="224"/>
        <v>0</v>
      </c>
      <c r="AQ234" s="66">
        <f t="shared" si="225"/>
        <v>0</v>
      </c>
      <c r="AR234" s="74">
        <f t="shared" si="226"/>
        <v>0</v>
      </c>
      <c r="AS234" s="74">
        <f t="shared" si="227"/>
        <v>0</v>
      </c>
      <c r="AT234" s="61" t="s">
        <v>27</v>
      </c>
      <c r="AU234" s="66">
        <f t="shared" si="228"/>
        <v>0</v>
      </c>
      <c r="AV234" s="66">
        <f t="shared" si="229"/>
        <v>0</v>
      </c>
      <c r="AW234" s="66">
        <f t="shared" si="230"/>
        <v>0</v>
      </c>
      <c r="AX234" s="66">
        <f t="shared" si="231"/>
        <v>0</v>
      </c>
      <c r="AY234" s="66">
        <f t="shared" si="232"/>
        <v>0</v>
      </c>
      <c r="AZ234" s="66">
        <f t="shared" si="233"/>
        <v>0</v>
      </c>
      <c r="BA234" s="66">
        <f t="shared" si="234"/>
        <v>0</v>
      </c>
      <c r="BB234" s="74">
        <f t="shared" si="235"/>
        <v>0</v>
      </c>
    </row>
    <row r="235" spans="1:54" x14ac:dyDescent="0.25">
      <c r="A235" s="61" t="s">
        <v>28</v>
      </c>
      <c r="B235" s="136">
        <f t="shared" si="236"/>
        <v>0</v>
      </c>
      <c r="C235" s="80">
        <f>'Alimentos&amp;Bebidas 2'!B174</f>
        <v>0</v>
      </c>
      <c r="D235" s="80">
        <f>'Alimentos&amp;Bebidas 2'!C174</f>
        <v>0</v>
      </c>
      <c r="E235" s="80">
        <f>'Alimentos&amp;Bebidas 2'!D174</f>
        <v>0</v>
      </c>
      <c r="F235" s="80">
        <f>'Alimentos&amp;Bebidas 2'!E174</f>
        <v>0</v>
      </c>
      <c r="G235" s="80">
        <f>'Alimentos&amp;Bebidas 2'!F174</f>
        <v>0</v>
      </c>
      <c r="H235" s="80">
        <f>'Alimentos&amp;Bebidas 2'!G174</f>
        <v>0</v>
      </c>
      <c r="I235" s="80">
        <f>'Alimentos&amp;Bebidas 2'!H174</f>
        <v>0</v>
      </c>
      <c r="J235" s="77">
        <f t="shared" si="211"/>
        <v>0</v>
      </c>
      <c r="K235" s="61" t="s">
        <v>28</v>
      </c>
      <c r="L235" s="66">
        <f t="shared" si="212"/>
        <v>0</v>
      </c>
      <c r="M235" s="66">
        <f t="shared" si="213"/>
        <v>0</v>
      </c>
      <c r="N235" s="66">
        <f t="shared" si="214"/>
        <v>0</v>
      </c>
      <c r="O235" s="66">
        <f t="shared" si="215"/>
        <v>0</v>
      </c>
      <c r="P235" s="66">
        <f t="shared" si="216"/>
        <v>0</v>
      </c>
      <c r="Q235" s="66">
        <f t="shared" si="217"/>
        <v>0</v>
      </c>
      <c r="R235" s="66">
        <f t="shared" si="218"/>
        <v>0</v>
      </c>
      <c r="S235" s="74">
        <f t="shared" si="219"/>
        <v>0</v>
      </c>
      <c r="T235" s="61" t="s">
        <v>28</v>
      </c>
      <c r="U235" s="72">
        <f>'Alimentos&amp;Bebidas 2'!K174</f>
        <v>0</v>
      </c>
      <c r="V235" s="72">
        <f>'Alimentos&amp;Bebidas 2'!L174</f>
        <v>0</v>
      </c>
      <c r="W235" s="72">
        <f>'Alimentos&amp;Bebidas 2'!M174</f>
        <v>0</v>
      </c>
      <c r="X235" s="72">
        <f>'Alimentos&amp;Bebidas 2'!N174</f>
        <v>0</v>
      </c>
      <c r="Y235" s="72">
        <f>'Alimentos&amp;Bebidas 2'!O174</f>
        <v>0</v>
      </c>
      <c r="Z235" s="72">
        <f>'Alimentos&amp;Bebidas 2'!P174</f>
        <v>0</v>
      </c>
      <c r="AA235" s="72">
        <f>'Alimentos&amp;Bebidas 2'!Q174</f>
        <v>0</v>
      </c>
      <c r="AB235" s="61" t="s">
        <v>28</v>
      </c>
      <c r="AC235" s="80">
        <f>'Alimentos&amp;Bebidas 2'!AB174</f>
        <v>0</v>
      </c>
      <c r="AD235" s="80">
        <f>'Alimentos&amp;Bebidas 2'!AC174</f>
        <v>0</v>
      </c>
      <c r="AE235" s="80">
        <f>'Alimentos&amp;Bebidas 2'!AD174</f>
        <v>0</v>
      </c>
      <c r="AF235" s="80">
        <f>'Alimentos&amp;Bebidas 2'!AE174</f>
        <v>0</v>
      </c>
      <c r="AG235" s="80">
        <f>'Alimentos&amp;Bebidas 2'!AF174</f>
        <v>0</v>
      </c>
      <c r="AH235" s="80">
        <f>'Alimentos&amp;Bebidas 2'!AG174</f>
        <v>0</v>
      </c>
      <c r="AI235" s="80">
        <f>'Alimentos&amp;Bebidas 2'!AH174</f>
        <v>0</v>
      </c>
      <c r="AJ235" s="61" t="s">
        <v>28</v>
      </c>
      <c r="AK235" s="66">
        <f t="shared" si="220"/>
        <v>0</v>
      </c>
      <c r="AL235" s="66">
        <f t="shared" si="237"/>
        <v>0</v>
      </c>
      <c r="AM235" s="66">
        <f t="shared" si="238"/>
        <v>0</v>
      </c>
      <c r="AN235" s="66">
        <f t="shared" si="222"/>
        <v>0</v>
      </c>
      <c r="AO235" s="66">
        <f t="shared" si="223"/>
        <v>0</v>
      </c>
      <c r="AP235" s="66">
        <f t="shared" si="224"/>
        <v>0</v>
      </c>
      <c r="AQ235" s="66">
        <f t="shared" si="225"/>
        <v>0</v>
      </c>
      <c r="AR235" s="74">
        <f t="shared" si="226"/>
        <v>0</v>
      </c>
      <c r="AS235" s="74">
        <f t="shared" si="227"/>
        <v>0</v>
      </c>
      <c r="AT235" s="61" t="s">
        <v>28</v>
      </c>
      <c r="AU235" s="66">
        <f t="shared" si="228"/>
        <v>0</v>
      </c>
      <c r="AV235" s="66">
        <f t="shared" si="229"/>
        <v>0</v>
      </c>
      <c r="AW235" s="66">
        <f t="shared" si="230"/>
        <v>0</v>
      </c>
      <c r="AX235" s="66">
        <f t="shared" si="231"/>
        <v>0</v>
      </c>
      <c r="AY235" s="66">
        <f t="shared" si="232"/>
        <v>0</v>
      </c>
      <c r="AZ235" s="66">
        <f t="shared" si="233"/>
        <v>0</v>
      </c>
      <c r="BA235" s="66">
        <f t="shared" si="234"/>
        <v>0</v>
      </c>
      <c r="BB235" s="74">
        <f t="shared" si="235"/>
        <v>0</v>
      </c>
    </row>
    <row r="236" spans="1:54" x14ac:dyDescent="0.25">
      <c r="A236" s="61" t="s">
        <v>29</v>
      </c>
      <c r="B236" s="136">
        <f t="shared" si="236"/>
        <v>46.956480309561726</v>
      </c>
      <c r="C236" s="80">
        <f>'Alimentos&amp;Bebidas 2'!B175</f>
        <v>0</v>
      </c>
      <c r="D236" s="80">
        <f>'Alimentos&amp;Bebidas 2'!C175</f>
        <v>1</v>
      </c>
      <c r="E236" s="80">
        <f>'Alimentos&amp;Bebidas 2'!D175</f>
        <v>0</v>
      </c>
      <c r="F236" s="80">
        <f>'Alimentos&amp;Bebidas 2'!E175</f>
        <v>0</v>
      </c>
      <c r="G236" s="80">
        <f>'Alimentos&amp;Bebidas 2'!F175</f>
        <v>0</v>
      </c>
      <c r="H236" s="80">
        <f>'Alimentos&amp;Bebidas 2'!G175</f>
        <v>0</v>
      </c>
      <c r="I236" s="80">
        <f>'Alimentos&amp;Bebidas 2'!H175</f>
        <v>0</v>
      </c>
      <c r="J236" s="77">
        <f t="shared" si="211"/>
        <v>1</v>
      </c>
      <c r="K236" s="61" t="s">
        <v>29</v>
      </c>
      <c r="L236" s="66">
        <f t="shared" si="212"/>
        <v>0</v>
      </c>
      <c r="M236" s="66">
        <f t="shared" si="213"/>
        <v>46.956480309561726</v>
      </c>
      <c r="N236" s="66">
        <f t="shared" si="214"/>
        <v>0</v>
      </c>
      <c r="O236" s="66">
        <f t="shared" si="215"/>
        <v>0</v>
      </c>
      <c r="P236" s="66">
        <f t="shared" si="216"/>
        <v>0</v>
      </c>
      <c r="Q236" s="66">
        <f t="shared" si="217"/>
        <v>0</v>
      </c>
      <c r="R236" s="66">
        <f t="shared" si="218"/>
        <v>0</v>
      </c>
      <c r="S236" s="74">
        <f t="shared" si="219"/>
        <v>46.956480309561726</v>
      </c>
      <c r="T236" s="61" t="s">
        <v>29</v>
      </c>
      <c r="U236" s="72">
        <f>'Alimentos&amp;Bebidas 2'!K175</f>
        <v>0</v>
      </c>
      <c r="V236" s="72">
        <f>'Alimentos&amp;Bebidas 2'!L175</f>
        <v>0.85</v>
      </c>
      <c r="W236" s="72">
        <f>'Alimentos&amp;Bebidas 2'!M175</f>
        <v>0</v>
      </c>
      <c r="X236" s="72">
        <f>'Alimentos&amp;Bebidas 2'!N175</f>
        <v>0</v>
      </c>
      <c r="Y236" s="72">
        <f>'Alimentos&amp;Bebidas 2'!O175</f>
        <v>0</v>
      </c>
      <c r="Z236" s="72">
        <f>'Alimentos&amp;Bebidas 2'!P175</f>
        <v>0</v>
      </c>
      <c r="AA236" s="72">
        <f>'Alimentos&amp;Bebidas 2'!Q175</f>
        <v>0</v>
      </c>
      <c r="AB236" s="61" t="s">
        <v>29</v>
      </c>
      <c r="AC236" s="80">
        <f>'Alimentos&amp;Bebidas 2'!AB175</f>
        <v>0</v>
      </c>
      <c r="AD236" s="80">
        <f>'Alimentos&amp;Bebidas 2'!AC175</f>
        <v>0.9</v>
      </c>
      <c r="AE236" s="80">
        <f>'Alimentos&amp;Bebidas 2'!AD175</f>
        <v>0</v>
      </c>
      <c r="AF236" s="80">
        <f>'Alimentos&amp;Bebidas 2'!AE175</f>
        <v>0</v>
      </c>
      <c r="AG236" s="80">
        <f>'Alimentos&amp;Bebidas 2'!AF175</f>
        <v>0</v>
      </c>
      <c r="AH236" s="80">
        <f>'Alimentos&amp;Bebidas 2'!AG175</f>
        <v>0</v>
      </c>
      <c r="AI236" s="80">
        <f>'Alimentos&amp;Bebidas 2'!AH175</f>
        <v>0</v>
      </c>
      <c r="AJ236" s="61" t="s">
        <v>29</v>
      </c>
      <c r="AK236" s="66">
        <f t="shared" si="220"/>
        <v>0</v>
      </c>
      <c r="AL236" s="66">
        <f t="shared" si="237"/>
        <v>39.913008263127466</v>
      </c>
      <c r="AM236" s="66">
        <f t="shared" si="238"/>
        <v>0</v>
      </c>
      <c r="AN236" s="66">
        <f t="shared" si="222"/>
        <v>0</v>
      </c>
      <c r="AO236" s="66">
        <f t="shared" si="223"/>
        <v>0</v>
      </c>
      <c r="AP236" s="66">
        <f t="shared" si="224"/>
        <v>0</v>
      </c>
      <c r="AQ236" s="66">
        <f t="shared" si="225"/>
        <v>0</v>
      </c>
      <c r="AR236" s="74">
        <f t="shared" si="226"/>
        <v>39.913008263127466</v>
      </c>
      <c r="AS236" s="74">
        <f t="shared" si="227"/>
        <v>7.0434720464342604</v>
      </c>
      <c r="AT236" s="61" t="s">
        <v>29</v>
      </c>
      <c r="AU236" s="66">
        <f t="shared" si="228"/>
        <v>0</v>
      </c>
      <c r="AV236" s="66">
        <f t="shared" si="229"/>
        <v>2.6086933505312082</v>
      </c>
      <c r="AW236" s="66">
        <f t="shared" si="230"/>
        <v>0</v>
      </c>
      <c r="AX236" s="66">
        <f t="shared" si="231"/>
        <v>0</v>
      </c>
      <c r="AY236" s="66">
        <f t="shared" si="232"/>
        <v>0</v>
      </c>
      <c r="AZ236" s="66">
        <f t="shared" si="233"/>
        <v>0</v>
      </c>
      <c r="BA236" s="66">
        <f t="shared" si="234"/>
        <v>0</v>
      </c>
      <c r="BB236" s="74">
        <f t="shared" si="235"/>
        <v>2.6086933505312082</v>
      </c>
    </row>
    <row r="237" spans="1:54" x14ac:dyDescent="0.25">
      <c r="A237" s="61" t="s">
        <v>30</v>
      </c>
      <c r="B237" s="136">
        <f t="shared" si="236"/>
        <v>0</v>
      </c>
      <c r="C237" s="80">
        <f>'Alimentos&amp;Bebidas 2'!B176</f>
        <v>0</v>
      </c>
      <c r="D237" s="80">
        <f>'Alimentos&amp;Bebidas 2'!C176</f>
        <v>0</v>
      </c>
      <c r="E237" s="80">
        <f>'Alimentos&amp;Bebidas 2'!D176</f>
        <v>0</v>
      </c>
      <c r="F237" s="80">
        <f>'Alimentos&amp;Bebidas 2'!E176</f>
        <v>0</v>
      </c>
      <c r="G237" s="80">
        <f>'Alimentos&amp;Bebidas 2'!F176</f>
        <v>0</v>
      </c>
      <c r="H237" s="80">
        <f>'Alimentos&amp;Bebidas 2'!G176</f>
        <v>0</v>
      </c>
      <c r="I237" s="80">
        <f>'Alimentos&amp;Bebidas 2'!H176</f>
        <v>0</v>
      </c>
      <c r="J237" s="77">
        <f t="shared" si="211"/>
        <v>0</v>
      </c>
      <c r="K237" s="61" t="s">
        <v>30</v>
      </c>
      <c r="L237" s="66">
        <f t="shared" si="212"/>
        <v>0</v>
      </c>
      <c r="M237" s="66">
        <f t="shared" si="213"/>
        <v>0</v>
      </c>
      <c r="N237" s="66">
        <f t="shared" si="214"/>
        <v>0</v>
      </c>
      <c r="O237" s="66">
        <f t="shared" si="215"/>
        <v>0</v>
      </c>
      <c r="P237" s="66">
        <f t="shared" si="216"/>
        <v>0</v>
      </c>
      <c r="Q237" s="66">
        <f t="shared" si="217"/>
        <v>0</v>
      </c>
      <c r="R237" s="66">
        <f t="shared" si="218"/>
        <v>0</v>
      </c>
      <c r="S237" s="74">
        <f t="shared" si="219"/>
        <v>0</v>
      </c>
      <c r="T237" s="61" t="s">
        <v>30</v>
      </c>
      <c r="U237" s="72">
        <f>'Alimentos&amp;Bebidas 2'!K176</f>
        <v>0</v>
      </c>
      <c r="V237" s="72">
        <f>'Alimentos&amp;Bebidas 2'!L176</f>
        <v>0</v>
      </c>
      <c r="W237" s="72">
        <f>'Alimentos&amp;Bebidas 2'!M176</f>
        <v>0</v>
      </c>
      <c r="X237" s="72">
        <f>'Alimentos&amp;Bebidas 2'!N176</f>
        <v>0</v>
      </c>
      <c r="Y237" s="72">
        <f>'Alimentos&amp;Bebidas 2'!O176</f>
        <v>0</v>
      </c>
      <c r="Z237" s="72">
        <f>'Alimentos&amp;Bebidas 2'!P176</f>
        <v>0</v>
      </c>
      <c r="AA237" s="72">
        <f>'Alimentos&amp;Bebidas 2'!Q176</f>
        <v>0</v>
      </c>
      <c r="AB237" s="61" t="s">
        <v>30</v>
      </c>
      <c r="AC237" s="80">
        <f>'Alimentos&amp;Bebidas 2'!AB176</f>
        <v>0</v>
      </c>
      <c r="AD237" s="80">
        <f>'Alimentos&amp;Bebidas 2'!AC176</f>
        <v>0</v>
      </c>
      <c r="AE237" s="80">
        <f>'Alimentos&amp;Bebidas 2'!AD176</f>
        <v>0</v>
      </c>
      <c r="AF237" s="80">
        <f>'Alimentos&amp;Bebidas 2'!AE176</f>
        <v>0</v>
      </c>
      <c r="AG237" s="80">
        <f>'Alimentos&amp;Bebidas 2'!AF176</f>
        <v>0</v>
      </c>
      <c r="AH237" s="80">
        <f>'Alimentos&amp;Bebidas 2'!AG176</f>
        <v>0</v>
      </c>
      <c r="AI237" s="80">
        <f>'Alimentos&amp;Bebidas 2'!AH176</f>
        <v>0</v>
      </c>
      <c r="AJ237" s="61" t="s">
        <v>30</v>
      </c>
      <c r="AK237" s="66">
        <f t="shared" si="220"/>
        <v>0</v>
      </c>
      <c r="AL237" s="66">
        <f t="shared" si="237"/>
        <v>0</v>
      </c>
      <c r="AM237" s="66">
        <f t="shared" si="238"/>
        <v>0</v>
      </c>
      <c r="AN237" s="66">
        <f t="shared" si="222"/>
        <v>0</v>
      </c>
      <c r="AO237" s="66">
        <f t="shared" si="223"/>
        <v>0</v>
      </c>
      <c r="AP237" s="66">
        <f t="shared" si="224"/>
        <v>0</v>
      </c>
      <c r="AQ237" s="66">
        <f t="shared" si="225"/>
        <v>0</v>
      </c>
      <c r="AR237" s="74">
        <f t="shared" si="226"/>
        <v>0</v>
      </c>
      <c r="AS237" s="74">
        <f t="shared" si="227"/>
        <v>0</v>
      </c>
      <c r="AT237" s="61" t="s">
        <v>30</v>
      </c>
      <c r="AU237" s="66">
        <f t="shared" si="228"/>
        <v>0</v>
      </c>
      <c r="AV237" s="66">
        <f t="shared" si="229"/>
        <v>0</v>
      </c>
      <c r="AW237" s="66">
        <f t="shared" si="230"/>
        <v>0</v>
      </c>
      <c r="AX237" s="66">
        <f t="shared" si="231"/>
        <v>0</v>
      </c>
      <c r="AY237" s="66">
        <f t="shared" si="232"/>
        <v>0</v>
      </c>
      <c r="AZ237" s="66">
        <f t="shared" si="233"/>
        <v>0</v>
      </c>
      <c r="BA237" s="66">
        <f t="shared" si="234"/>
        <v>0</v>
      </c>
      <c r="BB237" s="74">
        <f t="shared" si="235"/>
        <v>0</v>
      </c>
    </row>
    <row r="238" spans="1:54" x14ac:dyDescent="0.25">
      <c r="A238" s="61" t="s">
        <v>31</v>
      </c>
      <c r="B238" s="136">
        <f t="shared" si="236"/>
        <v>0</v>
      </c>
      <c r="C238" s="80">
        <f>'Alimentos&amp;Bebidas 2'!B177</f>
        <v>0</v>
      </c>
      <c r="D238" s="80">
        <f>'Alimentos&amp;Bebidas 2'!C177</f>
        <v>0</v>
      </c>
      <c r="E238" s="80">
        <f>'Alimentos&amp;Bebidas 2'!D177</f>
        <v>0</v>
      </c>
      <c r="F238" s="80">
        <f>'Alimentos&amp;Bebidas 2'!E177</f>
        <v>0</v>
      </c>
      <c r="G238" s="80">
        <f>'Alimentos&amp;Bebidas 2'!F177</f>
        <v>0</v>
      </c>
      <c r="H238" s="80">
        <f>'Alimentos&amp;Bebidas 2'!G177</f>
        <v>0</v>
      </c>
      <c r="I238" s="80">
        <f>'Alimentos&amp;Bebidas 2'!H177</f>
        <v>0</v>
      </c>
      <c r="J238" s="77">
        <f t="shared" si="211"/>
        <v>0</v>
      </c>
      <c r="K238" s="61" t="s">
        <v>31</v>
      </c>
      <c r="L238" s="66">
        <f t="shared" si="212"/>
        <v>0</v>
      </c>
      <c r="M238" s="66">
        <f t="shared" si="213"/>
        <v>0</v>
      </c>
      <c r="N238" s="66">
        <f t="shared" si="214"/>
        <v>0</v>
      </c>
      <c r="O238" s="66">
        <f t="shared" si="215"/>
        <v>0</v>
      </c>
      <c r="P238" s="66">
        <f t="shared" si="216"/>
        <v>0</v>
      </c>
      <c r="Q238" s="66">
        <f t="shared" si="217"/>
        <v>0</v>
      </c>
      <c r="R238" s="66">
        <f t="shared" si="218"/>
        <v>0</v>
      </c>
      <c r="S238" s="74">
        <f t="shared" si="219"/>
        <v>0</v>
      </c>
      <c r="T238" s="61" t="s">
        <v>31</v>
      </c>
      <c r="U238" s="72">
        <f>'Alimentos&amp;Bebidas 2'!K177</f>
        <v>0</v>
      </c>
      <c r="V238" s="72">
        <f>'Alimentos&amp;Bebidas 2'!L177</f>
        <v>0</v>
      </c>
      <c r="W238" s="72">
        <f>'Alimentos&amp;Bebidas 2'!M177</f>
        <v>0</v>
      </c>
      <c r="X238" s="72">
        <f>'Alimentos&amp;Bebidas 2'!N177</f>
        <v>0</v>
      </c>
      <c r="Y238" s="72">
        <f>'Alimentos&amp;Bebidas 2'!O177</f>
        <v>0</v>
      </c>
      <c r="Z238" s="72">
        <f>'Alimentos&amp;Bebidas 2'!P177</f>
        <v>0</v>
      </c>
      <c r="AA238" s="72">
        <f>'Alimentos&amp;Bebidas 2'!Q177</f>
        <v>0</v>
      </c>
      <c r="AB238" s="61" t="s">
        <v>31</v>
      </c>
      <c r="AC238" s="80">
        <f>'Alimentos&amp;Bebidas 2'!AB177</f>
        <v>0</v>
      </c>
      <c r="AD238" s="80">
        <f>'Alimentos&amp;Bebidas 2'!AC177</f>
        <v>0</v>
      </c>
      <c r="AE238" s="80">
        <f>'Alimentos&amp;Bebidas 2'!AD177</f>
        <v>0</v>
      </c>
      <c r="AF238" s="80">
        <f>'Alimentos&amp;Bebidas 2'!AE177</f>
        <v>0</v>
      </c>
      <c r="AG238" s="80">
        <f>'Alimentos&amp;Bebidas 2'!AF177</f>
        <v>0</v>
      </c>
      <c r="AH238" s="80">
        <f>'Alimentos&amp;Bebidas 2'!AG177</f>
        <v>0</v>
      </c>
      <c r="AI238" s="80">
        <f>'Alimentos&amp;Bebidas 2'!AH177</f>
        <v>0</v>
      </c>
      <c r="AJ238" s="61" t="s">
        <v>31</v>
      </c>
      <c r="AK238" s="66">
        <f t="shared" si="220"/>
        <v>0</v>
      </c>
      <c r="AL238" s="66">
        <f t="shared" si="237"/>
        <v>0</v>
      </c>
      <c r="AM238" s="66">
        <f t="shared" si="238"/>
        <v>0</v>
      </c>
      <c r="AN238" s="66">
        <f t="shared" si="222"/>
        <v>0</v>
      </c>
      <c r="AO238" s="66">
        <f t="shared" si="223"/>
        <v>0</v>
      </c>
      <c r="AP238" s="66">
        <f t="shared" si="224"/>
        <v>0</v>
      </c>
      <c r="AQ238" s="66">
        <f t="shared" si="225"/>
        <v>0</v>
      </c>
      <c r="AR238" s="74">
        <f t="shared" si="226"/>
        <v>0</v>
      </c>
      <c r="AS238" s="74">
        <f t="shared" si="227"/>
        <v>0</v>
      </c>
      <c r="AT238" s="61" t="s">
        <v>31</v>
      </c>
      <c r="AU238" s="66">
        <f t="shared" si="228"/>
        <v>0</v>
      </c>
      <c r="AV238" s="66">
        <f t="shared" si="229"/>
        <v>0</v>
      </c>
      <c r="AW238" s="66">
        <f t="shared" si="230"/>
        <v>0</v>
      </c>
      <c r="AX238" s="66">
        <f t="shared" si="231"/>
        <v>0</v>
      </c>
      <c r="AY238" s="66">
        <f t="shared" si="232"/>
        <v>0</v>
      </c>
      <c r="AZ238" s="66">
        <f t="shared" si="233"/>
        <v>0</v>
      </c>
      <c r="BA238" s="66">
        <f t="shared" si="234"/>
        <v>0</v>
      </c>
      <c r="BB238" s="74">
        <f t="shared" si="235"/>
        <v>0</v>
      </c>
    </row>
    <row r="239" spans="1:54" x14ac:dyDescent="0.25">
      <c r="A239" s="61" t="s">
        <v>32</v>
      </c>
      <c r="B239" s="136">
        <f t="shared" si="236"/>
        <v>0</v>
      </c>
      <c r="C239" s="80">
        <f>'Alimentos&amp;Bebidas 2'!B178</f>
        <v>0</v>
      </c>
      <c r="D239" s="80">
        <f>'Alimentos&amp;Bebidas 2'!C178</f>
        <v>0</v>
      </c>
      <c r="E239" s="80">
        <f>'Alimentos&amp;Bebidas 2'!D178</f>
        <v>0</v>
      </c>
      <c r="F239" s="80">
        <f>'Alimentos&amp;Bebidas 2'!E178</f>
        <v>0</v>
      </c>
      <c r="G239" s="80">
        <f>'Alimentos&amp;Bebidas 2'!F178</f>
        <v>0</v>
      </c>
      <c r="H239" s="80">
        <f>'Alimentos&amp;Bebidas 2'!G178</f>
        <v>0</v>
      </c>
      <c r="I239" s="80">
        <f>'Alimentos&amp;Bebidas 2'!H178</f>
        <v>0</v>
      </c>
      <c r="J239" s="77">
        <f t="shared" si="211"/>
        <v>0</v>
      </c>
      <c r="K239" s="61" t="s">
        <v>32</v>
      </c>
      <c r="L239" s="66">
        <f t="shared" si="212"/>
        <v>0</v>
      </c>
      <c r="M239" s="66">
        <f t="shared" si="213"/>
        <v>0</v>
      </c>
      <c r="N239" s="66">
        <f t="shared" si="214"/>
        <v>0</v>
      </c>
      <c r="O239" s="66">
        <f t="shared" si="215"/>
        <v>0</v>
      </c>
      <c r="P239" s="66">
        <f t="shared" si="216"/>
        <v>0</v>
      </c>
      <c r="Q239" s="66">
        <f t="shared" si="217"/>
        <v>0</v>
      </c>
      <c r="R239" s="66">
        <f t="shared" si="218"/>
        <v>0</v>
      </c>
      <c r="S239" s="74">
        <f t="shared" si="219"/>
        <v>0</v>
      </c>
      <c r="T239" s="61" t="s">
        <v>32</v>
      </c>
      <c r="U239" s="72">
        <f>'Alimentos&amp;Bebidas 2'!K178</f>
        <v>0</v>
      </c>
      <c r="V239" s="72">
        <f>'Alimentos&amp;Bebidas 2'!L178</f>
        <v>0</v>
      </c>
      <c r="W239" s="72">
        <f>'Alimentos&amp;Bebidas 2'!M178</f>
        <v>0</v>
      </c>
      <c r="X239" s="72">
        <f>'Alimentos&amp;Bebidas 2'!N178</f>
        <v>0</v>
      </c>
      <c r="Y239" s="72">
        <f>'Alimentos&amp;Bebidas 2'!O178</f>
        <v>0</v>
      </c>
      <c r="Z239" s="72">
        <f>'Alimentos&amp;Bebidas 2'!P178</f>
        <v>0</v>
      </c>
      <c r="AA239" s="72">
        <f>'Alimentos&amp;Bebidas 2'!Q178</f>
        <v>0</v>
      </c>
      <c r="AB239" s="61" t="s">
        <v>32</v>
      </c>
      <c r="AC239" s="80">
        <f>'Alimentos&amp;Bebidas 2'!AB178</f>
        <v>0</v>
      </c>
      <c r="AD239" s="80">
        <f>'Alimentos&amp;Bebidas 2'!AC178</f>
        <v>0</v>
      </c>
      <c r="AE239" s="80">
        <f>'Alimentos&amp;Bebidas 2'!AD178</f>
        <v>0</v>
      </c>
      <c r="AF239" s="80">
        <f>'Alimentos&amp;Bebidas 2'!AE178</f>
        <v>0</v>
      </c>
      <c r="AG239" s="80">
        <f>'Alimentos&amp;Bebidas 2'!AF178</f>
        <v>0</v>
      </c>
      <c r="AH239" s="80">
        <f>'Alimentos&amp;Bebidas 2'!AG178</f>
        <v>0</v>
      </c>
      <c r="AI239" s="80">
        <f>'Alimentos&amp;Bebidas 2'!AH178</f>
        <v>0</v>
      </c>
      <c r="AJ239" s="61" t="s">
        <v>32</v>
      </c>
      <c r="AK239" s="66">
        <f t="shared" si="220"/>
        <v>0</v>
      </c>
      <c r="AL239" s="66">
        <f t="shared" si="237"/>
        <v>0</v>
      </c>
      <c r="AM239" s="66">
        <f t="shared" si="238"/>
        <v>0</v>
      </c>
      <c r="AN239" s="66">
        <f t="shared" si="222"/>
        <v>0</v>
      </c>
      <c r="AO239" s="66">
        <f t="shared" si="223"/>
        <v>0</v>
      </c>
      <c r="AP239" s="66">
        <f t="shared" si="224"/>
        <v>0</v>
      </c>
      <c r="AQ239" s="66">
        <f t="shared" si="225"/>
        <v>0</v>
      </c>
      <c r="AR239" s="74">
        <f t="shared" si="226"/>
        <v>0</v>
      </c>
      <c r="AS239" s="74">
        <f t="shared" si="227"/>
        <v>0</v>
      </c>
      <c r="AT239" s="61" t="s">
        <v>32</v>
      </c>
      <c r="AU239" s="66">
        <f t="shared" si="228"/>
        <v>0</v>
      </c>
      <c r="AV239" s="66">
        <f t="shared" si="229"/>
        <v>0</v>
      </c>
      <c r="AW239" s="66">
        <f t="shared" si="230"/>
        <v>0</v>
      </c>
      <c r="AX239" s="66">
        <f t="shared" si="231"/>
        <v>0</v>
      </c>
      <c r="AY239" s="66">
        <f t="shared" si="232"/>
        <v>0</v>
      </c>
      <c r="AZ239" s="66">
        <f t="shared" si="233"/>
        <v>0</v>
      </c>
      <c r="BA239" s="66">
        <f t="shared" si="234"/>
        <v>0</v>
      </c>
      <c r="BB239" s="74">
        <f t="shared" si="235"/>
        <v>0</v>
      </c>
    </row>
    <row r="240" spans="1:54" x14ac:dyDescent="0.25">
      <c r="A240" s="61" t="s">
        <v>33</v>
      </c>
      <c r="B240" s="136">
        <f t="shared" si="236"/>
        <v>35.47335326123207</v>
      </c>
      <c r="C240" s="80">
        <f>'Alimentos&amp;Bebidas 2'!B179</f>
        <v>0.92029441647311661</v>
      </c>
      <c r="D240" s="80">
        <f>'Alimentos&amp;Bebidas 2'!C179</f>
        <v>0</v>
      </c>
      <c r="E240" s="80">
        <f>'Alimentos&amp;Bebidas 2'!D179</f>
        <v>0</v>
      </c>
      <c r="F240" s="80">
        <f>'Alimentos&amp;Bebidas 2'!E179</f>
        <v>0</v>
      </c>
      <c r="G240" s="80">
        <f>'Alimentos&amp;Bebidas 2'!F179</f>
        <v>7.9705583526883436E-2</v>
      </c>
      <c r="H240" s="80">
        <f>'Alimentos&amp;Bebidas 2'!G179</f>
        <v>0</v>
      </c>
      <c r="I240" s="80">
        <f>'Alimentos&amp;Bebidas 2'!H179</f>
        <v>0</v>
      </c>
      <c r="J240" s="77">
        <f t="shared" si="211"/>
        <v>1</v>
      </c>
      <c r="K240" s="61" t="s">
        <v>33</v>
      </c>
      <c r="L240" s="66">
        <f t="shared" si="212"/>
        <v>32.645928939890297</v>
      </c>
      <c r="M240" s="66">
        <f t="shared" si="213"/>
        <v>0</v>
      </c>
      <c r="N240" s="66">
        <f t="shared" si="214"/>
        <v>0</v>
      </c>
      <c r="O240" s="66">
        <f t="shared" si="215"/>
        <v>0</v>
      </c>
      <c r="P240" s="66">
        <f t="shared" si="216"/>
        <v>2.8274243213417756</v>
      </c>
      <c r="Q240" s="66">
        <f t="shared" si="217"/>
        <v>0</v>
      </c>
      <c r="R240" s="66">
        <f t="shared" si="218"/>
        <v>0</v>
      </c>
      <c r="S240" s="74">
        <f t="shared" si="219"/>
        <v>35.47335326123207</v>
      </c>
      <c r="T240" s="61" t="s">
        <v>33</v>
      </c>
      <c r="U240" s="72">
        <f>'Alimentos&amp;Bebidas 2'!K179</f>
        <v>0.88522985849730818</v>
      </c>
      <c r="V240" s="72">
        <f>'Alimentos&amp;Bebidas 2'!L179</f>
        <v>0</v>
      </c>
      <c r="W240" s="72">
        <f>'Alimentos&amp;Bebidas 2'!M179</f>
        <v>0</v>
      </c>
      <c r="X240" s="72">
        <f>'Alimentos&amp;Bebidas 2'!N179</f>
        <v>0</v>
      </c>
      <c r="Y240" s="72">
        <f>'Alimentos&amp;Bebidas 2'!O179</f>
        <v>0.80500262042022019</v>
      </c>
      <c r="Z240" s="72">
        <f>'Alimentos&amp;Bebidas 2'!P179</f>
        <v>0</v>
      </c>
      <c r="AA240" s="72">
        <f>'Alimentos&amp;Bebidas 2'!Q179</f>
        <v>0</v>
      </c>
      <c r="AB240" s="61" t="s">
        <v>33</v>
      </c>
      <c r="AC240" s="80">
        <f>'Alimentos&amp;Bebidas 2'!AB179</f>
        <v>0.96699999999999997</v>
      </c>
      <c r="AD240" s="80">
        <f>'Alimentos&amp;Bebidas 2'!AC179</f>
        <v>0</v>
      </c>
      <c r="AE240" s="80">
        <f>'Alimentos&amp;Bebidas 2'!AD179</f>
        <v>0</v>
      </c>
      <c r="AF240" s="80">
        <f>'Alimentos&amp;Bebidas 2'!AE179</f>
        <v>0</v>
      </c>
      <c r="AG240" s="80">
        <f>'Alimentos&amp;Bebidas 2'!AF179</f>
        <v>0.85</v>
      </c>
      <c r="AH240" s="80">
        <f>'Alimentos&amp;Bebidas 2'!AG179</f>
        <v>0</v>
      </c>
      <c r="AI240" s="80">
        <f>'Alimentos&amp;Bebidas 2'!AH179</f>
        <v>0</v>
      </c>
      <c r="AJ240" s="61" t="s">
        <v>33</v>
      </c>
      <c r="AK240" s="66">
        <f t="shared" si="220"/>
        <v>28.899151055972265</v>
      </c>
      <c r="AL240" s="66">
        <f t="shared" si="237"/>
        <v>0</v>
      </c>
      <c r="AM240" s="66">
        <f t="shared" si="238"/>
        <v>0</v>
      </c>
      <c r="AN240" s="66">
        <f t="shared" si="222"/>
        <v>0</v>
      </c>
      <c r="AO240" s="66">
        <f t="shared" si="223"/>
        <v>2.2760839877199919</v>
      </c>
      <c r="AP240" s="66">
        <f t="shared" si="224"/>
        <v>0</v>
      </c>
      <c r="AQ240" s="66">
        <f t="shared" si="225"/>
        <v>0</v>
      </c>
      <c r="AR240" s="74">
        <f t="shared" si="226"/>
        <v>31.175235043692258</v>
      </c>
      <c r="AS240" s="74">
        <f t="shared" si="227"/>
        <v>4.2981182175398125</v>
      </c>
      <c r="AT240" s="61" t="s">
        <v>33</v>
      </c>
      <c r="AU240" s="66">
        <f>IFERROR(L240*(1-U240/(AC240)),0)</f>
        <v>2.7605607330937447</v>
      </c>
      <c r="AV240" s="66">
        <f t="shared" si="229"/>
        <v>0</v>
      </c>
      <c r="AW240" s="66">
        <f t="shared" si="230"/>
        <v>0</v>
      </c>
      <c r="AX240" s="66">
        <f t="shared" si="231"/>
        <v>0</v>
      </c>
      <c r="AY240" s="66">
        <f t="shared" si="232"/>
        <v>0.14967845343590236</v>
      </c>
      <c r="AZ240" s="66">
        <f t="shared" si="233"/>
        <v>0</v>
      </c>
      <c r="BA240" s="66">
        <f t="shared" si="234"/>
        <v>0</v>
      </c>
      <c r="BB240" s="74">
        <f t="shared" si="235"/>
        <v>2.9102391865296471</v>
      </c>
    </row>
    <row r="241" spans="1:54" x14ac:dyDescent="0.25">
      <c r="A241" s="61" t="s">
        <v>34</v>
      </c>
      <c r="B241" s="136">
        <f t="shared" si="236"/>
        <v>0</v>
      </c>
      <c r="C241" s="80">
        <f>'Alimentos&amp;Bebidas 2'!B180</f>
        <v>0</v>
      </c>
      <c r="D241" s="80">
        <f>'Alimentos&amp;Bebidas 2'!C180</f>
        <v>0</v>
      </c>
      <c r="E241" s="80">
        <f>'Alimentos&amp;Bebidas 2'!D180</f>
        <v>0</v>
      </c>
      <c r="F241" s="80">
        <f>'Alimentos&amp;Bebidas 2'!E180</f>
        <v>0</v>
      </c>
      <c r="G241" s="80">
        <f>'Alimentos&amp;Bebidas 2'!F180</f>
        <v>0</v>
      </c>
      <c r="H241" s="80">
        <f>'Alimentos&amp;Bebidas 2'!G180</f>
        <v>0</v>
      </c>
      <c r="I241" s="80">
        <f>'Alimentos&amp;Bebidas 2'!H180</f>
        <v>0</v>
      </c>
      <c r="J241" s="77">
        <f t="shared" si="211"/>
        <v>0</v>
      </c>
      <c r="K241" s="61" t="s">
        <v>34</v>
      </c>
      <c r="L241" s="66">
        <f t="shared" si="212"/>
        <v>0</v>
      </c>
      <c r="M241" s="66">
        <f t="shared" si="213"/>
        <v>0</v>
      </c>
      <c r="N241" s="66">
        <f t="shared" si="214"/>
        <v>0</v>
      </c>
      <c r="O241" s="66">
        <f t="shared" si="215"/>
        <v>0</v>
      </c>
      <c r="P241" s="66">
        <f t="shared" si="216"/>
        <v>0</v>
      </c>
      <c r="Q241" s="66">
        <f t="shared" si="217"/>
        <v>0</v>
      </c>
      <c r="R241" s="66">
        <f t="shared" si="218"/>
        <v>0</v>
      </c>
      <c r="S241" s="74">
        <f>SUM(L241:R241)</f>
        <v>0</v>
      </c>
      <c r="T241" s="61" t="s">
        <v>34</v>
      </c>
      <c r="U241" s="72">
        <f>'Alimentos&amp;Bebidas 2'!K180</f>
        <v>0</v>
      </c>
      <c r="V241" s="72">
        <f>'Alimentos&amp;Bebidas 2'!L180</f>
        <v>0</v>
      </c>
      <c r="W241" s="72">
        <f>'Alimentos&amp;Bebidas 2'!M180</f>
        <v>0</v>
      </c>
      <c r="X241" s="72">
        <f>'Alimentos&amp;Bebidas 2'!N180</f>
        <v>0</v>
      </c>
      <c r="Y241" s="72">
        <f>'Alimentos&amp;Bebidas 2'!O180</f>
        <v>0</v>
      </c>
      <c r="Z241" s="72">
        <f>'Alimentos&amp;Bebidas 2'!P180</f>
        <v>0</v>
      </c>
      <c r="AA241" s="72">
        <f>'Alimentos&amp;Bebidas 2'!Q180</f>
        <v>0</v>
      </c>
      <c r="AB241" s="61" t="s">
        <v>34</v>
      </c>
      <c r="AC241" s="80">
        <f>'Alimentos&amp;Bebidas 2'!AB180</f>
        <v>0</v>
      </c>
      <c r="AD241" s="80">
        <f>'Alimentos&amp;Bebidas 2'!AC180</f>
        <v>0</v>
      </c>
      <c r="AE241" s="80">
        <f>'Alimentos&amp;Bebidas 2'!AD180</f>
        <v>0</v>
      </c>
      <c r="AF241" s="80">
        <f>'Alimentos&amp;Bebidas 2'!AE180</f>
        <v>0</v>
      </c>
      <c r="AG241" s="80">
        <f>'Alimentos&amp;Bebidas 2'!AF180</f>
        <v>0</v>
      </c>
      <c r="AH241" s="80">
        <f>'Alimentos&amp;Bebidas 2'!AG180</f>
        <v>0</v>
      </c>
      <c r="AI241" s="80">
        <f>'Alimentos&amp;Bebidas 2'!AH180</f>
        <v>0</v>
      </c>
      <c r="AJ241" s="61" t="s">
        <v>34</v>
      </c>
      <c r="AK241" s="66">
        <f t="shared" si="220"/>
        <v>0</v>
      </c>
      <c r="AL241" s="66">
        <f t="shared" si="237"/>
        <v>0</v>
      </c>
      <c r="AM241" s="66">
        <f t="shared" si="238"/>
        <v>0</v>
      </c>
      <c r="AN241" s="66">
        <f t="shared" si="222"/>
        <v>0</v>
      </c>
      <c r="AO241" s="66">
        <f t="shared" si="223"/>
        <v>0</v>
      </c>
      <c r="AP241" s="66">
        <f t="shared" si="224"/>
        <v>0</v>
      </c>
      <c r="AQ241" s="66">
        <f t="shared" si="225"/>
        <v>0</v>
      </c>
      <c r="AR241" s="74">
        <f t="shared" si="226"/>
        <v>0</v>
      </c>
      <c r="AS241" s="74">
        <f t="shared" si="227"/>
        <v>0</v>
      </c>
      <c r="AT241" s="61" t="s">
        <v>34</v>
      </c>
      <c r="AU241" s="66">
        <f t="shared" ref="AU241:AU244" si="239">IFERROR(L241*(1-U241/(AC241)),0)</f>
        <v>0</v>
      </c>
      <c r="AV241" s="66">
        <f t="shared" si="229"/>
        <v>0</v>
      </c>
      <c r="AW241" s="66">
        <f t="shared" si="230"/>
        <v>0</v>
      </c>
      <c r="AX241" s="66">
        <f t="shared" si="231"/>
        <v>0</v>
      </c>
      <c r="AY241" s="66">
        <f t="shared" si="232"/>
        <v>0</v>
      </c>
      <c r="AZ241" s="66">
        <f t="shared" si="233"/>
        <v>0</v>
      </c>
      <c r="BA241" s="66">
        <f t="shared" si="234"/>
        <v>0</v>
      </c>
      <c r="BB241" s="74">
        <f t="shared" si="235"/>
        <v>0</v>
      </c>
    </row>
    <row r="242" spans="1:54" x14ac:dyDescent="0.25">
      <c r="A242" s="61" t="s">
        <v>35</v>
      </c>
      <c r="B242" s="136">
        <f t="shared" si="236"/>
        <v>0</v>
      </c>
      <c r="C242" s="80">
        <f>'Alimentos&amp;Bebidas 2'!B181</f>
        <v>0</v>
      </c>
      <c r="D242" s="80">
        <f>'Alimentos&amp;Bebidas 2'!C181</f>
        <v>0</v>
      </c>
      <c r="E242" s="80">
        <f>'Alimentos&amp;Bebidas 2'!D181</f>
        <v>0</v>
      </c>
      <c r="F242" s="80">
        <f>'Alimentos&amp;Bebidas 2'!E181</f>
        <v>0</v>
      </c>
      <c r="G242" s="80">
        <f>'Alimentos&amp;Bebidas 2'!F181</f>
        <v>0</v>
      </c>
      <c r="H242" s="80">
        <f>'Alimentos&amp;Bebidas 2'!G181</f>
        <v>0</v>
      </c>
      <c r="I242" s="80">
        <f>'Alimentos&amp;Bebidas 2'!H181</f>
        <v>0</v>
      </c>
      <c r="J242" s="77">
        <f t="shared" si="211"/>
        <v>0</v>
      </c>
      <c r="K242" s="61" t="s">
        <v>35</v>
      </c>
      <c r="L242" s="66">
        <f t="shared" si="212"/>
        <v>0</v>
      </c>
      <c r="M242" s="66">
        <f t="shared" si="213"/>
        <v>0</v>
      </c>
      <c r="N242" s="66">
        <f t="shared" si="214"/>
        <v>0</v>
      </c>
      <c r="O242" s="66">
        <f t="shared" si="215"/>
        <v>0</v>
      </c>
      <c r="P242" s="66">
        <f t="shared" si="216"/>
        <v>0</v>
      </c>
      <c r="Q242" s="66">
        <f t="shared" si="217"/>
        <v>0</v>
      </c>
      <c r="R242" s="66">
        <f t="shared" si="218"/>
        <v>0</v>
      </c>
      <c r="S242" s="74">
        <f>SUM(L242:R242)</f>
        <v>0</v>
      </c>
      <c r="T242" s="61" t="s">
        <v>35</v>
      </c>
      <c r="U242" s="72">
        <f>'Alimentos&amp;Bebidas 2'!K181</f>
        <v>0</v>
      </c>
      <c r="V242" s="72">
        <f>'Alimentos&amp;Bebidas 2'!L181</f>
        <v>0</v>
      </c>
      <c r="W242" s="72">
        <f>'Alimentos&amp;Bebidas 2'!M181</f>
        <v>0</v>
      </c>
      <c r="X242" s="72">
        <f>'Alimentos&amp;Bebidas 2'!N181</f>
        <v>0</v>
      </c>
      <c r="Y242" s="72">
        <f>'Alimentos&amp;Bebidas 2'!O181</f>
        <v>0</v>
      </c>
      <c r="Z242" s="72">
        <f>'Alimentos&amp;Bebidas 2'!P181</f>
        <v>0</v>
      </c>
      <c r="AA242" s="72">
        <f>'Alimentos&amp;Bebidas 2'!Q181</f>
        <v>0</v>
      </c>
      <c r="AB242" s="61" t="s">
        <v>35</v>
      </c>
      <c r="AC242" s="80">
        <f>'Alimentos&amp;Bebidas 2'!AB181</f>
        <v>0</v>
      </c>
      <c r="AD242" s="80">
        <f>'Alimentos&amp;Bebidas 2'!AC181</f>
        <v>0</v>
      </c>
      <c r="AE242" s="80">
        <f>'Alimentos&amp;Bebidas 2'!AD181</f>
        <v>0</v>
      </c>
      <c r="AF242" s="80">
        <f>'Alimentos&amp;Bebidas 2'!AE181</f>
        <v>0</v>
      </c>
      <c r="AG242" s="80">
        <f>'Alimentos&amp;Bebidas 2'!AF181</f>
        <v>0</v>
      </c>
      <c r="AH242" s="80">
        <f>'Alimentos&amp;Bebidas 2'!AG181</f>
        <v>0</v>
      </c>
      <c r="AI242" s="80">
        <f>'Alimentos&amp;Bebidas 2'!AH181</f>
        <v>0</v>
      </c>
      <c r="AJ242" s="61" t="s">
        <v>35</v>
      </c>
      <c r="AK242" s="66">
        <f t="shared" si="220"/>
        <v>0</v>
      </c>
      <c r="AL242" s="66">
        <f t="shared" si="237"/>
        <v>0</v>
      </c>
      <c r="AM242" s="66">
        <f t="shared" si="238"/>
        <v>0</v>
      </c>
      <c r="AN242" s="66">
        <f t="shared" si="222"/>
        <v>0</v>
      </c>
      <c r="AO242" s="66">
        <f t="shared" si="223"/>
        <v>0</v>
      </c>
      <c r="AP242" s="66">
        <f t="shared" si="224"/>
        <v>0</v>
      </c>
      <c r="AQ242" s="66">
        <f t="shared" si="225"/>
        <v>0</v>
      </c>
      <c r="AR242" s="74">
        <f t="shared" si="226"/>
        <v>0</v>
      </c>
      <c r="AS242" s="74">
        <f t="shared" si="227"/>
        <v>0</v>
      </c>
      <c r="AT242" s="61" t="s">
        <v>35</v>
      </c>
      <c r="AU242" s="66">
        <f t="shared" si="239"/>
        <v>0</v>
      </c>
      <c r="AV242" s="66">
        <f t="shared" si="229"/>
        <v>0</v>
      </c>
      <c r="AW242" s="66">
        <f t="shared" si="230"/>
        <v>0</v>
      </c>
      <c r="AX242" s="66">
        <f t="shared" si="231"/>
        <v>0</v>
      </c>
      <c r="AY242" s="66">
        <f t="shared" si="232"/>
        <v>0</v>
      </c>
      <c r="AZ242" s="66">
        <f t="shared" si="233"/>
        <v>0</v>
      </c>
      <c r="BA242" s="66">
        <f t="shared" si="234"/>
        <v>0</v>
      </c>
      <c r="BB242" s="74">
        <f t="shared" si="235"/>
        <v>0</v>
      </c>
    </row>
    <row r="243" spans="1:54" x14ac:dyDescent="0.25">
      <c r="A243" s="61" t="s">
        <v>36</v>
      </c>
      <c r="B243" s="136">
        <f t="shared" si="236"/>
        <v>0</v>
      </c>
      <c r="C243" s="80">
        <f>'Alimentos&amp;Bebidas 2'!B182</f>
        <v>0</v>
      </c>
      <c r="D243" s="80">
        <f>'Alimentos&amp;Bebidas 2'!C182</f>
        <v>0</v>
      </c>
      <c r="E243" s="80">
        <f>'Alimentos&amp;Bebidas 2'!D182</f>
        <v>0</v>
      </c>
      <c r="F243" s="80">
        <f>'Alimentos&amp;Bebidas 2'!E182</f>
        <v>0</v>
      </c>
      <c r="G243" s="80">
        <f>'Alimentos&amp;Bebidas 2'!F182</f>
        <v>0</v>
      </c>
      <c r="H243" s="80">
        <f>'Alimentos&amp;Bebidas 2'!G182</f>
        <v>0</v>
      </c>
      <c r="I243" s="80">
        <f>'Alimentos&amp;Bebidas 2'!H182</f>
        <v>0</v>
      </c>
      <c r="J243" s="77">
        <f t="shared" si="211"/>
        <v>0</v>
      </c>
      <c r="K243" s="61" t="s">
        <v>36</v>
      </c>
      <c r="L243" s="66">
        <f t="shared" si="212"/>
        <v>0</v>
      </c>
      <c r="M243" s="66">
        <f t="shared" si="213"/>
        <v>0</v>
      </c>
      <c r="N243" s="66">
        <f t="shared" si="214"/>
        <v>0</v>
      </c>
      <c r="O243" s="66">
        <f t="shared" si="215"/>
        <v>0</v>
      </c>
      <c r="P243" s="66">
        <f t="shared" si="216"/>
        <v>0</v>
      </c>
      <c r="Q243" s="66">
        <f t="shared" si="217"/>
        <v>0</v>
      </c>
      <c r="R243" s="66">
        <f t="shared" si="218"/>
        <v>0</v>
      </c>
      <c r="S243" s="74">
        <f>SUM(L243:R243)</f>
        <v>0</v>
      </c>
      <c r="T243" s="61" t="s">
        <v>36</v>
      </c>
      <c r="U243" s="72">
        <f>'Alimentos&amp;Bebidas 2'!K182</f>
        <v>0</v>
      </c>
      <c r="V243" s="72">
        <f>'Alimentos&amp;Bebidas 2'!L182</f>
        <v>0</v>
      </c>
      <c r="W243" s="72">
        <f>'Alimentos&amp;Bebidas 2'!M182</f>
        <v>0</v>
      </c>
      <c r="X243" s="72">
        <f>'Alimentos&amp;Bebidas 2'!N182</f>
        <v>0</v>
      </c>
      <c r="Y243" s="72">
        <f>'Alimentos&amp;Bebidas 2'!O182</f>
        <v>0</v>
      </c>
      <c r="Z243" s="72">
        <f>'Alimentos&amp;Bebidas 2'!P182</f>
        <v>0</v>
      </c>
      <c r="AA243" s="72">
        <f>'Alimentos&amp;Bebidas 2'!Q182</f>
        <v>0</v>
      </c>
      <c r="AB243" s="61" t="s">
        <v>36</v>
      </c>
      <c r="AC243" s="80">
        <f>'Alimentos&amp;Bebidas 2'!AB182</f>
        <v>0</v>
      </c>
      <c r="AD243" s="80">
        <f>'Alimentos&amp;Bebidas 2'!AC182</f>
        <v>0</v>
      </c>
      <c r="AE243" s="80">
        <f>'Alimentos&amp;Bebidas 2'!AD182</f>
        <v>0</v>
      </c>
      <c r="AF243" s="80">
        <f>'Alimentos&amp;Bebidas 2'!AE182</f>
        <v>0</v>
      </c>
      <c r="AG243" s="80">
        <f>'Alimentos&amp;Bebidas 2'!AF182</f>
        <v>0</v>
      </c>
      <c r="AH243" s="80">
        <f>'Alimentos&amp;Bebidas 2'!AG182</f>
        <v>0</v>
      </c>
      <c r="AI243" s="80">
        <f>'Alimentos&amp;Bebidas 2'!AH182</f>
        <v>0</v>
      </c>
      <c r="AJ243" s="61" t="s">
        <v>36</v>
      </c>
      <c r="AK243" s="66">
        <f t="shared" si="220"/>
        <v>0</v>
      </c>
      <c r="AL243" s="66">
        <f>V243*M243</f>
        <v>0</v>
      </c>
      <c r="AM243" s="66">
        <f t="shared" si="238"/>
        <v>0</v>
      </c>
      <c r="AN243" s="66">
        <f t="shared" si="222"/>
        <v>0</v>
      </c>
      <c r="AO243" s="66">
        <f t="shared" si="223"/>
        <v>0</v>
      </c>
      <c r="AP243" s="66">
        <f t="shared" si="224"/>
        <v>0</v>
      </c>
      <c r="AQ243" s="66">
        <f t="shared" si="225"/>
        <v>0</v>
      </c>
      <c r="AR243" s="74">
        <f t="shared" si="226"/>
        <v>0</v>
      </c>
      <c r="AS243" s="74">
        <f t="shared" si="227"/>
        <v>0</v>
      </c>
      <c r="AT243" s="61" t="s">
        <v>36</v>
      </c>
      <c r="AU243" s="66">
        <f t="shared" si="239"/>
        <v>0</v>
      </c>
      <c r="AV243" s="66">
        <f t="shared" si="229"/>
        <v>0</v>
      </c>
      <c r="AW243" s="66">
        <f t="shared" si="230"/>
        <v>0</v>
      </c>
      <c r="AX243" s="66">
        <f t="shared" si="231"/>
        <v>0</v>
      </c>
      <c r="AY243" s="66">
        <f t="shared" si="232"/>
        <v>0</v>
      </c>
      <c r="AZ243" s="66">
        <f t="shared" si="233"/>
        <v>0</v>
      </c>
      <c r="BA243" s="66">
        <f t="shared" si="234"/>
        <v>0</v>
      </c>
      <c r="BB243" s="74">
        <f t="shared" si="235"/>
        <v>0</v>
      </c>
    </row>
    <row r="244" spans="1:54" x14ac:dyDescent="0.25">
      <c r="A244" s="61" t="s">
        <v>37</v>
      </c>
      <c r="B244" s="136">
        <f t="shared" si="236"/>
        <v>0</v>
      </c>
      <c r="C244" s="80">
        <f>'Alimentos&amp;Bebidas 2'!B183</f>
        <v>0</v>
      </c>
      <c r="D244" s="80">
        <f>'Alimentos&amp;Bebidas 2'!C183</f>
        <v>0</v>
      </c>
      <c r="E244" s="80">
        <f>'Alimentos&amp;Bebidas 2'!D183</f>
        <v>0</v>
      </c>
      <c r="F244" s="80">
        <f>'Alimentos&amp;Bebidas 2'!E183</f>
        <v>0</v>
      </c>
      <c r="G244" s="80">
        <f>'Alimentos&amp;Bebidas 2'!F183</f>
        <v>0</v>
      </c>
      <c r="H244" s="80">
        <f>'Alimentos&amp;Bebidas 2'!G183</f>
        <v>0</v>
      </c>
      <c r="I244" s="80">
        <f>'Alimentos&amp;Bebidas 2'!H183</f>
        <v>0</v>
      </c>
      <c r="J244" s="77">
        <f t="shared" si="211"/>
        <v>0</v>
      </c>
      <c r="K244" s="61" t="s">
        <v>37</v>
      </c>
      <c r="L244" s="66">
        <f t="shared" si="212"/>
        <v>0</v>
      </c>
      <c r="M244" s="66">
        <f t="shared" si="213"/>
        <v>0</v>
      </c>
      <c r="N244" s="66">
        <f t="shared" si="214"/>
        <v>0</v>
      </c>
      <c r="O244" s="66">
        <f t="shared" si="215"/>
        <v>0</v>
      </c>
      <c r="P244" s="66">
        <f t="shared" si="216"/>
        <v>0</v>
      </c>
      <c r="Q244" s="66">
        <f t="shared" si="217"/>
        <v>0</v>
      </c>
      <c r="R244" s="66">
        <f t="shared" si="218"/>
        <v>0</v>
      </c>
      <c r="S244" s="74">
        <f>SUM(L244:R244)</f>
        <v>0</v>
      </c>
      <c r="T244" s="61" t="s">
        <v>37</v>
      </c>
      <c r="U244" s="72">
        <f>'Alimentos&amp;Bebidas 2'!K183</f>
        <v>0</v>
      </c>
      <c r="V244" s="72">
        <f>'Alimentos&amp;Bebidas 2'!L183</f>
        <v>0</v>
      </c>
      <c r="W244" s="72">
        <f>'Alimentos&amp;Bebidas 2'!M183</f>
        <v>0</v>
      </c>
      <c r="X244" s="72">
        <f>'Alimentos&amp;Bebidas 2'!N183</f>
        <v>0</v>
      </c>
      <c r="Y244" s="72">
        <f>'Alimentos&amp;Bebidas 2'!O183</f>
        <v>0</v>
      </c>
      <c r="Z244" s="72">
        <f>'Alimentos&amp;Bebidas 2'!P183</f>
        <v>0</v>
      </c>
      <c r="AA244" s="72">
        <f>'Alimentos&amp;Bebidas 2'!Q183</f>
        <v>0</v>
      </c>
      <c r="AB244" s="61" t="s">
        <v>37</v>
      </c>
      <c r="AC244" s="80">
        <f>'Alimentos&amp;Bebidas 2'!AB183</f>
        <v>0</v>
      </c>
      <c r="AD244" s="80">
        <f>'Alimentos&amp;Bebidas 2'!AC183</f>
        <v>0</v>
      </c>
      <c r="AE244" s="80">
        <f>'Alimentos&amp;Bebidas 2'!AD183</f>
        <v>0</v>
      </c>
      <c r="AF244" s="80">
        <f>'Alimentos&amp;Bebidas 2'!AE183</f>
        <v>0</v>
      </c>
      <c r="AG244" s="80">
        <f>'Alimentos&amp;Bebidas 2'!AF183</f>
        <v>0</v>
      </c>
      <c r="AH244" s="80">
        <f>'Alimentos&amp;Bebidas 2'!AG183</f>
        <v>0</v>
      </c>
      <c r="AI244" s="80">
        <f>'Alimentos&amp;Bebidas 2'!AH183</f>
        <v>0</v>
      </c>
      <c r="AJ244" s="61" t="s">
        <v>37</v>
      </c>
      <c r="AK244" s="66">
        <f t="shared" si="220"/>
        <v>0</v>
      </c>
      <c r="AL244" s="66">
        <f t="shared" ref="AL244" si="240">V244*M244</f>
        <v>0</v>
      </c>
      <c r="AM244" s="66">
        <f t="shared" si="238"/>
        <v>0</v>
      </c>
      <c r="AN244" s="66">
        <f t="shared" si="222"/>
        <v>0</v>
      </c>
      <c r="AO244" s="66">
        <f t="shared" si="223"/>
        <v>0</v>
      </c>
      <c r="AP244" s="66">
        <f t="shared" si="224"/>
        <v>0</v>
      </c>
      <c r="AQ244" s="66">
        <f t="shared" si="225"/>
        <v>0</v>
      </c>
      <c r="AR244" s="74">
        <f t="shared" si="226"/>
        <v>0</v>
      </c>
      <c r="AS244" s="74">
        <f t="shared" si="227"/>
        <v>0</v>
      </c>
      <c r="AT244" s="61" t="s">
        <v>37</v>
      </c>
      <c r="AU244" s="66">
        <f t="shared" si="239"/>
        <v>0</v>
      </c>
      <c r="AV244" s="66">
        <f t="shared" si="229"/>
        <v>0</v>
      </c>
      <c r="AW244" s="66">
        <f t="shared" si="230"/>
        <v>0</v>
      </c>
      <c r="AX244" s="66">
        <f t="shared" si="231"/>
        <v>0</v>
      </c>
      <c r="AY244" s="66">
        <f t="shared" si="232"/>
        <v>0</v>
      </c>
      <c r="AZ244" s="66">
        <f t="shared" si="233"/>
        <v>0</v>
      </c>
      <c r="BA244" s="66">
        <f t="shared" si="234"/>
        <v>0</v>
      </c>
      <c r="BB244" s="74">
        <f t="shared" si="235"/>
        <v>0</v>
      </c>
    </row>
    <row r="245" spans="1:54" x14ac:dyDescent="0.25">
      <c r="A245" s="59"/>
      <c r="B245" s="69">
        <f>SUM(B227:B244)</f>
        <v>82.429833570793789</v>
      </c>
      <c r="C245" s="70"/>
      <c r="D245" s="70"/>
      <c r="E245" s="70"/>
      <c r="F245" s="70"/>
      <c r="G245" s="70"/>
      <c r="H245" s="70"/>
      <c r="I245" s="70"/>
      <c r="J245" s="70"/>
      <c r="K245" s="73" t="s">
        <v>38</v>
      </c>
      <c r="L245" s="74">
        <f t="shared" ref="L245" si="241">SUM(L227:L244)</f>
        <v>32.645928939890297</v>
      </c>
      <c r="M245" s="74">
        <f>SUM(M227:M244)</f>
        <v>46.956480309561726</v>
      </c>
      <c r="N245" s="74">
        <f t="shared" ref="N245:S245" si="242">SUM(N227:N244)</f>
        <v>0</v>
      </c>
      <c r="O245" s="74">
        <f t="shared" si="242"/>
        <v>0</v>
      </c>
      <c r="P245" s="74">
        <f t="shared" si="242"/>
        <v>2.8274243213417756</v>
      </c>
      <c r="Q245" s="74">
        <f t="shared" si="242"/>
        <v>0</v>
      </c>
      <c r="R245" s="74">
        <f t="shared" si="242"/>
        <v>0</v>
      </c>
      <c r="S245" s="74">
        <f t="shared" si="242"/>
        <v>82.429833570793789</v>
      </c>
      <c r="T245" s="71"/>
      <c r="U245" s="70"/>
      <c r="V245" s="70"/>
      <c r="W245" s="70"/>
      <c r="X245" s="70"/>
      <c r="Y245" s="70"/>
      <c r="Z245" s="70"/>
      <c r="AA245" s="70"/>
      <c r="AB245" s="70"/>
      <c r="AC245" s="70"/>
      <c r="AD245" s="70"/>
      <c r="AE245" s="70"/>
      <c r="AF245" s="70"/>
      <c r="AG245" s="70"/>
      <c r="AH245" s="70"/>
      <c r="AI245" s="70"/>
      <c r="AJ245" s="73" t="s">
        <v>38</v>
      </c>
      <c r="AK245" s="74">
        <f t="shared" ref="AK245:AS245" si="243">SUM(AK227:AK244)</f>
        <v>28.899151055972265</v>
      </c>
      <c r="AL245" s="74">
        <f t="shared" si="243"/>
        <v>39.913008263127466</v>
      </c>
      <c r="AM245" s="74">
        <f t="shared" si="243"/>
        <v>0</v>
      </c>
      <c r="AN245" s="74">
        <f t="shared" si="243"/>
        <v>0</v>
      </c>
      <c r="AO245" s="74">
        <f t="shared" si="243"/>
        <v>2.2760839877199919</v>
      </c>
      <c r="AP245" s="74">
        <f t="shared" si="243"/>
        <v>0</v>
      </c>
      <c r="AQ245" s="74">
        <f t="shared" si="243"/>
        <v>0</v>
      </c>
      <c r="AR245" s="74">
        <f t="shared" si="243"/>
        <v>71.08824330681972</v>
      </c>
      <c r="AS245" s="74">
        <f t="shared" si="243"/>
        <v>11.341590263974073</v>
      </c>
      <c r="AT245" s="73" t="s">
        <v>38</v>
      </c>
      <c r="AU245" s="74">
        <f t="shared" ref="AU245:BB245" si="244">SUM(AU227:AU244)</f>
        <v>2.7605607330937447</v>
      </c>
      <c r="AV245" s="74">
        <f t="shared" si="244"/>
        <v>2.6086933505312082</v>
      </c>
      <c r="AW245" s="74">
        <f t="shared" si="244"/>
        <v>0</v>
      </c>
      <c r="AX245" s="74">
        <f t="shared" si="244"/>
        <v>0</v>
      </c>
      <c r="AY245" s="74">
        <f t="shared" si="244"/>
        <v>0.14967845343590236</v>
      </c>
      <c r="AZ245" s="74">
        <f t="shared" si="244"/>
        <v>0</v>
      </c>
      <c r="BA245" s="74">
        <f t="shared" si="244"/>
        <v>0</v>
      </c>
      <c r="BB245" s="74">
        <f t="shared" si="244"/>
        <v>5.5189325370608557</v>
      </c>
    </row>
    <row r="246" spans="1:54" x14ac:dyDescent="0.25">
      <c r="A246" s="125" t="s">
        <v>39</v>
      </c>
    </row>
    <row r="247" spans="1:54" x14ac:dyDescent="0.25">
      <c r="A247" s="145" t="s">
        <v>0</v>
      </c>
      <c r="B247" s="145"/>
      <c r="C247" s="157" t="s">
        <v>156</v>
      </c>
      <c r="D247" s="157"/>
      <c r="E247" s="157"/>
      <c r="F247" s="157"/>
      <c r="G247" s="145"/>
      <c r="H247" s="145"/>
      <c r="I247" s="145"/>
      <c r="J247" s="78" t="s">
        <v>1</v>
      </c>
      <c r="K247" s="79">
        <v>2016</v>
      </c>
      <c r="L247" s="57"/>
      <c r="M247" s="57"/>
      <c r="N247" s="57"/>
      <c r="O247" s="57"/>
      <c r="P247" s="57"/>
      <c r="Q247" s="57"/>
      <c r="R247" s="57"/>
      <c r="S247" s="58"/>
      <c r="T247" s="59"/>
      <c r="U247" s="57"/>
      <c r="V247" s="57"/>
      <c r="W247" s="57"/>
      <c r="X247" s="57"/>
      <c r="Y247" s="57"/>
      <c r="Z247" s="57"/>
      <c r="AA247" s="57"/>
      <c r="AB247" s="57"/>
      <c r="AC247" s="57"/>
      <c r="AD247" s="57"/>
      <c r="AE247" s="57"/>
      <c r="AF247" s="57"/>
      <c r="AG247" s="57"/>
      <c r="AH247" s="57"/>
      <c r="AI247" s="57"/>
      <c r="AJ247" s="59"/>
      <c r="AK247" s="57"/>
      <c r="AL247" s="57"/>
      <c r="AM247" s="57"/>
      <c r="AN247" s="57"/>
      <c r="AO247" s="57"/>
      <c r="AP247" s="57"/>
      <c r="AQ247" s="57"/>
      <c r="AR247" s="57"/>
      <c r="AS247" s="57"/>
      <c r="AT247" s="59"/>
      <c r="AU247" s="59"/>
      <c r="AV247" s="59"/>
      <c r="AW247" s="59"/>
      <c r="AX247" s="59"/>
      <c r="AY247" s="59"/>
      <c r="AZ247" s="59"/>
      <c r="BA247" s="59"/>
      <c r="BB247" s="59"/>
    </row>
    <row r="248" spans="1:54" x14ac:dyDescent="0.25">
      <c r="A248" s="139" t="s">
        <v>39</v>
      </c>
      <c r="B248" s="140"/>
      <c r="C248" s="140"/>
      <c r="D248" s="140"/>
      <c r="E248" s="140"/>
      <c r="F248" s="140"/>
      <c r="G248" s="140"/>
      <c r="H248" s="140"/>
      <c r="I248" s="140"/>
      <c r="J248" s="141"/>
      <c r="K248" s="227" t="str">
        <f>A248</f>
        <v>OUTROS</v>
      </c>
      <c r="L248" s="233"/>
      <c r="M248" s="233"/>
      <c r="N248" s="233"/>
      <c r="O248" s="233"/>
      <c r="P248" s="233"/>
      <c r="Q248" s="233"/>
      <c r="R248" s="233"/>
      <c r="S248" s="234"/>
      <c r="T248" s="229" t="str">
        <f>K248</f>
        <v>OUTROS</v>
      </c>
      <c r="U248" s="230"/>
      <c r="V248" s="230"/>
      <c r="W248" s="230"/>
      <c r="X248" s="230"/>
      <c r="Y248" s="230"/>
      <c r="Z248" s="230"/>
      <c r="AA248" s="230"/>
      <c r="AB248" s="229" t="str">
        <f>T248</f>
        <v>OUTROS</v>
      </c>
      <c r="AC248" s="230"/>
      <c r="AD248" s="230"/>
      <c r="AE248" s="230"/>
      <c r="AF248" s="230"/>
      <c r="AG248" s="230"/>
      <c r="AH248" s="230"/>
      <c r="AI248" s="235"/>
      <c r="AJ248" s="229" t="str">
        <f>AB248</f>
        <v>OUTROS</v>
      </c>
      <c r="AK248" s="230"/>
      <c r="AL248" s="230"/>
      <c r="AM248" s="230"/>
      <c r="AN248" s="230"/>
      <c r="AO248" s="230"/>
      <c r="AP248" s="230"/>
      <c r="AQ248" s="230"/>
      <c r="AR248" s="230"/>
      <c r="AS248" s="230"/>
      <c r="AT248" s="229" t="str">
        <f>AJ248</f>
        <v>OUTROS</v>
      </c>
      <c r="AU248" s="230"/>
      <c r="AV248" s="230"/>
      <c r="AW248" s="230"/>
      <c r="AX248" s="230"/>
      <c r="AY248" s="230"/>
      <c r="AZ248" s="230"/>
      <c r="BA248" s="230"/>
      <c r="BB248" s="230"/>
    </row>
    <row r="249" spans="1:54" x14ac:dyDescent="0.25">
      <c r="A249" s="134" t="s">
        <v>2</v>
      </c>
      <c r="B249" s="60" t="s">
        <v>3</v>
      </c>
      <c r="C249" s="142" t="s">
        <v>4</v>
      </c>
      <c r="D249" s="143"/>
      <c r="E249" s="143"/>
      <c r="F249" s="143"/>
      <c r="G249" s="143"/>
      <c r="H249" s="143"/>
      <c r="I249" s="143"/>
      <c r="J249" s="144"/>
      <c r="K249" s="134" t="s">
        <v>2</v>
      </c>
      <c r="L249" s="241" t="s">
        <v>5</v>
      </c>
      <c r="M249" s="242"/>
      <c r="N249" s="242"/>
      <c r="O249" s="242"/>
      <c r="P249" s="242"/>
      <c r="Q249" s="242"/>
      <c r="R249" s="242"/>
      <c r="S249" s="242"/>
      <c r="T249" s="134" t="s">
        <v>2</v>
      </c>
      <c r="U249" s="241" t="s">
        <v>6</v>
      </c>
      <c r="V249" s="241"/>
      <c r="W249" s="241"/>
      <c r="X249" s="241"/>
      <c r="Y249" s="241"/>
      <c r="Z249" s="241"/>
      <c r="AA249" s="241"/>
      <c r="AB249" s="134" t="s">
        <v>2</v>
      </c>
      <c r="AC249" s="241" t="s">
        <v>7</v>
      </c>
      <c r="AD249" s="242"/>
      <c r="AE249" s="242"/>
      <c r="AF249" s="242"/>
      <c r="AG249" s="242"/>
      <c r="AH249" s="242"/>
      <c r="AI249" s="243"/>
      <c r="AJ249" s="134" t="s">
        <v>2</v>
      </c>
      <c r="AK249" s="241" t="s">
        <v>8</v>
      </c>
      <c r="AL249" s="242"/>
      <c r="AM249" s="242"/>
      <c r="AN249" s="242"/>
      <c r="AO249" s="242"/>
      <c r="AP249" s="242"/>
      <c r="AQ249" s="242"/>
      <c r="AR249" s="242"/>
      <c r="AS249" s="75" t="s">
        <v>9</v>
      </c>
      <c r="AT249" s="134" t="s">
        <v>2</v>
      </c>
      <c r="AU249" s="241" t="s">
        <v>10</v>
      </c>
      <c r="AV249" s="241"/>
      <c r="AW249" s="241"/>
      <c r="AX249" s="241"/>
      <c r="AY249" s="241"/>
      <c r="AZ249" s="241"/>
      <c r="BA249" s="241"/>
      <c r="BB249" s="241"/>
    </row>
    <row r="250" spans="1:54" x14ac:dyDescent="0.25">
      <c r="A250" s="61"/>
      <c r="B250" s="62" t="s">
        <v>11</v>
      </c>
      <c r="C250" s="63" t="s">
        <v>12</v>
      </c>
      <c r="D250" s="63" t="s">
        <v>13</v>
      </c>
      <c r="E250" s="63" t="s">
        <v>14</v>
      </c>
      <c r="F250" s="63" t="s">
        <v>15</v>
      </c>
      <c r="G250" s="64" t="s">
        <v>16</v>
      </c>
      <c r="H250" s="63" t="s">
        <v>17</v>
      </c>
      <c r="I250" s="63" t="s">
        <v>18</v>
      </c>
      <c r="J250" s="65" t="s">
        <v>19</v>
      </c>
      <c r="K250" s="61"/>
      <c r="L250" s="63" t="s">
        <v>12</v>
      </c>
      <c r="M250" s="63" t="s">
        <v>13</v>
      </c>
      <c r="N250" s="63" t="s">
        <v>14</v>
      </c>
      <c r="O250" s="63" t="s">
        <v>15</v>
      </c>
      <c r="P250" s="64" t="s">
        <v>16</v>
      </c>
      <c r="Q250" s="63" t="s">
        <v>17</v>
      </c>
      <c r="R250" s="63" t="s">
        <v>18</v>
      </c>
      <c r="S250" s="62" t="s">
        <v>19</v>
      </c>
      <c r="T250" s="61"/>
      <c r="U250" s="63" t="s">
        <v>12</v>
      </c>
      <c r="V250" s="63" t="s">
        <v>13</v>
      </c>
      <c r="W250" s="63" t="s">
        <v>14</v>
      </c>
      <c r="X250" s="63" t="s">
        <v>15</v>
      </c>
      <c r="Y250" s="64" t="s">
        <v>16</v>
      </c>
      <c r="Z250" s="63" t="s">
        <v>17</v>
      </c>
      <c r="AA250" s="63" t="s">
        <v>18</v>
      </c>
      <c r="AB250" s="61"/>
      <c r="AC250" s="63" t="s">
        <v>12</v>
      </c>
      <c r="AD250" s="63" t="s">
        <v>13</v>
      </c>
      <c r="AE250" s="63" t="s">
        <v>14</v>
      </c>
      <c r="AF250" s="63" t="s">
        <v>15</v>
      </c>
      <c r="AG250" s="64" t="s">
        <v>16</v>
      </c>
      <c r="AH250" s="63" t="s">
        <v>17</v>
      </c>
      <c r="AI250" s="65" t="s">
        <v>18</v>
      </c>
      <c r="AJ250" s="61"/>
      <c r="AK250" s="63" t="s">
        <v>12</v>
      </c>
      <c r="AL250" s="63" t="s">
        <v>13</v>
      </c>
      <c r="AM250" s="63" t="s">
        <v>14</v>
      </c>
      <c r="AN250" s="63" t="s">
        <v>15</v>
      </c>
      <c r="AO250" s="64" t="s">
        <v>16</v>
      </c>
      <c r="AP250" s="63" t="s">
        <v>17</v>
      </c>
      <c r="AQ250" s="63" t="s">
        <v>18</v>
      </c>
      <c r="AR250" s="76" t="s">
        <v>19</v>
      </c>
      <c r="AS250" s="76" t="s">
        <v>11</v>
      </c>
      <c r="AT250" s="61"/>
      <c r="AU250" s="63" t="s">
        <v>12</v>
      </c>
      <c r="AV250" s="63" t="s">
        <v>13</v>
      </c>
      <c r="AW250" s="63" t="s">
        <v>14</v>
      </c>
      <c r="AX250" s="63" t="s">
        <v>15</v>
      </c>
      <c r="AY250" s="64" t="s">
        <v>16</v>
      </c>
      <c r="AZ250" s="63" t="s">
        <v>17</v>
      </c>
      <c r="BA250" s="63" t="s">
        <v>18</v>
      </c>
      <c r="BB250" s="76" t="s">
        <v>19</v>
      </c>
    </row>
    <row r="251" spans="1:54" x14ac:dyDescent="0.25">
      <c r="A251" s="61" t="s">
        <v>20</v>
      </c>
      <c r="B251" s="136">
        <f>IF(B3&gt;SUM(E3:L3),B3-SUM(E3:L3),0)</f>
        <v>427.63816063795667</v>
      </c>
      <c r="C251" s="156" t="e">
        <f>#REF!</f>
        <v>#REF!</v>
      </c>
      <c r="D251" s="156" t="e">
        <f>#REF!</f>
        <v>#REF!</v>
      </c>
      <c r="E251" s="156" t="e">
        <f>#REF!</f>
        <v>#REF!</v>
      </c>
      <c r="F251" s="156" t="e">
        <f>#REF!</f>
        <v>#REF!</v>
      </c>
      <c r="G251" s="156" t="e">
        <f>#REF!</f>
        <v>#REF!</v>
      </c>
      <c r="H251" s="156" t="e">
        <f>#REF!</f>
        <v>#REF!</v>
      </c>
      <c r="I251" s="156" t="e">
        <f>#REF!</f>
        <v>#REF!</v>
      </c>
      <c r="J251" s="77" t="e">
        <f t="shared" ref="J251:J268" si="245">SUM(C251:I251)</f>
        <v>#REF!</v>
      </c>
      <c r="K251" s="61" t="s">
        <v>20</v>
      </c>
      <c r="L251" s="66" t="e">
        <f t="shared" ref="L251:L268" si="246">C251*$B251</f>
        <v>#REF!</v>
      </c>
      <c r="M251" s="66" t="e">
        <f t="shared" ref="M251:M268" si="247">D251*$B251</f>
        <v>#REF!</v>
      </c>
      <c r="N251" s="66" t="e">
        <f t="shared" ref="N251:N268" si="248">E251*$B251</f>
        <v>#REF!</v>
      </c>
      <c r="O251" s="66" t="e">
        <f t="shared" ref="O251:O268" si="249">F251*$B251</f>
        <v>#REF!</v>
      </c>
      <c r="P251" s="66" t="e">
        <f t="shared" ref="P251:P268" si="250">G251*$B251</f>
        <v>#REF!</v>
      </c>
      <c r="Q251" s="66" t="e">
        <f t="shared" ref="Q251:Q268" si="251">H251*$B251</f>
        <v>#REF!</v>
      </c>
      <c r="R251" s="66" t="e">
        <f t="shared" ref="R251:R268" si="252">I251*$B251</f>
        <v>#REF!</v>
      </c>
      <c r="S251" s="74" t="e">
        <f t="shared" ref="S251:S264" si="253">SUM(L251:R251)</f>
        <v>#REF!</v>
      </c>
      <c r="T251" s="61" t="s">
        <v>20</v>
      </c>
      <c r="U251" s="156" t="e">
        <f>#REF!</f>
        <v>#REF!</v>
      </c>
      <c r="V251" s="156" t="e">
        <f>#REF!</f>
        <v>#REF!</v>
      </c>
      <c r="W251" s="156" t="e">
        <f>#REF!</f>
        <v>#REF!</v>
      </c>
      <c r="X251" s="156" t="e">
        <f>#REF!</f>
        <v>#REF!</v>
      </c>
      <c r="Y251" s="156" t="e">
        <f>#REF!</f>
        <v>#REF!</v>
      </c>
      <c r="Z251" s="156" t="e">
        <f>#REF!</f>
        <v>#REF!</v>
      </c>
      <c r="AA251" s="156" t="e">
        <f>#REF!</f>
        <v>#REF!</v>
      </c>
      <c r="AB251" s="61" t="s">
        <v>20</v>
      </c>
      <c r="AC251" s="156" t="e">
        <f>#REF!</f>
        <v>#REF!</v>
      </c>
      <c r="AD251" s="156" t="e">
        <f>#REF!</f>
        <v>#REF!</v>
      </c>
      <c r="AE251" s="156" t="e">
        <f>#REF!</f>
        <v>#REF!</v>
      </c>
      <c r="AF251" s="156" t="e">
        <f>#REF!</f>
        <v>#REF!</v>
      </c>
      <c r="AG251" s="156" t="e">
        <f>#REF!</f>
        <v>#REF!</v>
      </c>
      <c r="AH251" s="156" t="e">
        <f>#REF!</f>
        <v>#REF!</v>
      </c>
      <c r="AI251" s="156" t="e">
        <f>#REF!</f>
        <v>#REF!</v>
      </c>
      <c r="AJ251" s="61" t="s">
        <v>20</v>
      </c>
      <c r="AK251" s="66" t="e">
        <f t="shared" ref="AK251:AK268" si="254">U251*L251</f>
        <v>#REF!</v>
      </c>
      <c r="AL251" s="66" t="e">
        <f>V251*M251</f>
        <v>#REF!</v>
      </c>
      <c r="AM251" s="66" t="e">
        <f t="shared" ref="AM251" si="255">W251*N251</f>
        <v>#REF!</v>
      </c>
      <c r="AN251" s="66" t="e">
        <f t="shared" ref="AN251:AN268" si="256">X251*O251</f>
        <v>#REF!</v>
      </c>
      <c r="AO251" s="66" t="e">
        <f t="shared" ref="AO251:AO268" si="257">Y251*P251</f>
        <v>#REF!</v>
      </c>
      <c r="AP251" s="66" t="e">
        <f t="shared" ref="AP251:AP268" si="258">Z251*Q251</f>
        <v>#REF!</v>
      </c>
      <c r="AQ251" s="66" t="e">
        <f t="shared" ref="AQ251:AQ268" si="259">AA251*R251</f>
        <v>#REF!</v>
      </c>
      <c r="AR251" s="74" t="e">
        <f t="shared" ref="AR251:AR268" si="260">SUM(AK251:AQ251)</f>
        <v>#REF!</v>
      </c>
      <c r="AS251" s="74" t="e">
        <f t="shared" ref="AS251:AS268" si="261">S251-AR251</f>
        <v>#REF!</v>
      </c>
      <c r="AT251" s="61" t="s">
        <v>20</v>
      </c>
      <c r="AU251" s="66">
        <f t="shared" ref="AU251:AU263" si="262">IFERROR(L251*(1-U251/(AC251)),0)</f>
        <v>0</v>
      </c>
      <c r="AV251" s="66">
        <f t="shared" ref="AV251:AV268" si="263">IFERROR(M251*(1-V251/(AD251)),0)</f>
        <v>0</v>
      </c>
      <c r="AW251" s="66">
        <f t="shared" ref="AW251:AW268" si="264">IFERROR(N251*(1-W251/(AE251)),0)</f>
        <v>0</v>
      </c>
      <c r="AX251" s="66">
        <f t="shared" ref="AX251:AX268" si="265">IFERROR(O251*(1-X251/(AF251)),0)</f>
        <v>0</v>
      </c>
      <c r="AY251" s="66">
        <f t="shared" ref="AY251:AY268" si="266">IFERROR(P251*(1-Y251/(AG251)),0)</f>
        <v>0</v>
      </c>
      <c r="AZ251" s="66">
        <f t="shared" ref="AZ251:AZ268" si="267">IFERROR(Q251*(1-Z251/(AH251)),0)</f>
        <v>0</v>
      </c>
      <c r="BA251" s="66">
        <f t="shared" ref="BA251:BA268" si="268">IFERROR(R251*(1-AA251/(AI251)),0)</f>
        <v>0</v>
      </c>
      <c r="BB251" s="74">
        <f t="shared" ref="BB251:BB268" si="269">SUM(AU251:BA251)</f>
        <v>0</v>
      </c>
    </row>
    <row r="252" spans="1:54" x14ac:dyDescent="0.25">
      <c r="A252" s="61" t="s">
        <v>21</v>
      </c>
      <c r="B252" s="136">
        <f t="shared" ref="B252:B268" si="270">IF(B4&gt;SUM(E4:L4),B4-SUM(E4:L4),0)</f>
        <v>51.120605268998986</v>
      </c>
      <c r="C252" s="156" t="e">
        <f>#REF!</f>
        <v>#REF!</v>
      </c>
      <c r="D252" s="156" t="e">
        <f>#REF!</f>
        <v>#REF!</v>
      </c>
      <c r="E252" s="156" t="e">
        <f>#REF!</f>
        <v>#REF!</v>
      </c>
      <c r="F252" s="156" t="e">
        <f>#REF!</f>
        <v>#REF!</v>
      </c>
      <c r="G252" s="156" t="e">
        <f>#REF!</f>
        <v>#REF!</v>
      </c>
      <c r="H252" s="156" t="e">
        <f>#REF!</f>
        <v>#REF!</v>
      </c>
      <c r="I252" s="156" t="e">
        <f>#REF!</f>
        <v>#REF!</v>
      </c>
      <c r="J252" s="77" t="e">
        <f t="shared" si="245"/>
        <v>#REF!</v>
      </c>
      <c r="K252" s="61" t="s">
        <v>21</v>
      </c>
      <c r="L252" s="66" t="e">
        <f t="shared" si="246"/>
        <v>#REF!</v>
      </c>
      <c r="M252" s="66" t="e">
        <f t="shared" si="247"/>
        <v>#REF!</v>
      </c>
      <c r="N252" s="66" t="e">
        <f t="shared" si="248"/>
        <v>#REF!</v>
      </c>
      <c r="O252" s="66" t="e">
        <f t="shared" si="249"/>
        <v>#REF!</v>
      </c>
      <c r="P252" s="66" t="e">
        <f t="shared" si="250"/>
        <v>#REF!</v>
      </c>
      <c r="Q252" s="66" t="e">
        <f t="shared" si="251"/>
        <v>#REF!</v>
      </c>
      <c r="R252" s="66" t="e">
        <f t="shared" si="252"/>
        <v>#REF!</v>
      </c>
      <c r="S252" s="74" t="e">
        <f t="shared" si="253"/>
        <v>#REF!</v>
      </c>
      <c r="T252" s="61" t="s">
        <v>21</v>
      </c>
      <c r="U252" s="156" t="e">
        <f>#REF!</f>
        <v>#REF!</v>
      </c>
      <c r="V252" s="156" t="e">
        <f>#REF!</f>
        <v>#REF!</v>
      </c>
      <c r="W252" s="156" t="e">
        <f>#REF!</f>
        <v>#REF!</v>
      </c>
      <c r="X252" s="156" t="e">
        <f>#REF!</f>
        <v>#REF!</v>
      </c>
      <c r="Y252" s="156" t="e">
        <f>#REF!</f>
        <v>#REF!</v>
      </c>
      <c r="Z252" s="156" t="e">
        <f>#REF!</f>
        <v>#REF!</v>
      </c>
      <c r="AA252" s="156" t="e">
        <f>#REF!</f>
        <v>#REF!</v>
      </c>
      <c r="AB252" s="61" t="s">
        <v>21</v>
      </c>
      <c r="AC252" s="156" t="e">
        <f>#REF!</f>
        <v>#REF!</v>
      </c>
      <c r="AD252" s="156" t="e">
        <f>#REF!</f>
        <v>#REF!</v>
      </c>
      <c r="AE252" s="156" t="e">
        <f>#REF!</f>
        <v>#REF!</v>
      </c>
      <c r="AF252" s="156" t="e">
        <f>#REF!</f>
        <v>#REF!</v>
      </c>
      <c r="AG252" s="156" t="e">
        <f>#REF!</f>
        <v>#REF!</v>
      </c>
      <c r="AH252" s="156" t="e">
        <f>#REF!</f>
        <v>#REF!</v>
      </c>
      <c r="AI252" s="156" t="e">
        <f>#REF!</f>
        <v>#REF!</v>
      </c>
      <c r="AJ252" s="61" t="s">
        <v>21</v>
      </c>
      <c r="AK252" s="66" t="e">
        <f t="shared" si="254"/>
        <v>#REF!</v>
      </c>
      <c r="AL252" s="66" t="e">
        <f t="shared" ref="AL252:AL266" si="271">V252*M252</f>
        <v>#REF!</v>
      </c>
      <c r="AM252" s="66" t="e">
        <f>W252*N252</f>
        <v>#REF!</v>
      </c>
      <c r="AN252" s="66" t="e">
        <f t="shared" si="256"/>
        <v>#REF!</v>
      </c>
      <c r="AO252" s="66" t="e">
        <f t="shared" si="257"/>
        <v>#REF!</v>
      </c>
      <c r="AP252" s="66" t="e">
        <f t="shared" si="258"/>
        <v>#REF!</v>
      </c>
      <c r="AQ252" s="66" t="e">
        <f t="shared" si="259"/>
        <v>#REF!</v>
      </c>
      <c r="AR252" s="74" t="e">
        <f t="shared" si="260"/>
        <v>#REF!</v>
      </c>
      <c r="AS252" s="74" t="e">
        <f t="shared" si="261"/>
        <v>#REF!</v>
      </c>
      <c r="AT252" s="61" t="s">
        <v>21</v>
      </c>
      <c r="AU252" s="66">
        <f t="shared" si="262"/>
        <v>0</v>
      </c>
      <c r="AV252" s="66">
        <f t="shared" si="263"/>
        <v>0</v>
      </c>
      <c r="AW252" s="66">
        <f t="shared" si="264"/>
        <v>0</v>
      </c>
      <c r="AX252" s="66">
        <f t="shared" si="265"/>
        <v>0</v>
      </c>
      <c r="AY252" s="66">
        <f t="shared" si="266"/>
        <v>0</v>
      </c>
      <c r="AZ252" s="66">
        <f t="shared" si="267"/>
        <v>0</v>
      </c>
      <c r="BA252" s="66">
        <f t="shared" si="268"/>
        <v>0</v>
      </c>
      <c r="BB252" s="74">
        <f t="shared" si="269"/>
        <v>0</v>
      </c>
    </row>
    <row r="253" spans="1:54" x14ac:dyDescent="0.25">
      <c r="A253" s="61" t="s">
        <v>22</v>
      </c>
      <c r="B253" s="136">
        <f t="shared" si="270"/>
        <v>0</v>
      </c>
      <c r="C253" s="156" t="e">
        <f>#REF!</f>
        <v>#REF!</v>
      </c>
      <c r="D253" s="156" t="e">
        <f>#REF!</f>
        <v>#REF!</v>
      </c>
      <c r="E253" s="156" t="e">
        <f>#REF!</f>
        <v>#REF!</v>
      </c>
      <c r="F253" s="156" t="e">
        <f>#REF!</f>
        <v>#REF!</v>
      </c>
      <c r="G253" s="156" t="e">
        <f>#REF!</f>
        <v>#REF!</v>
      </c>
      <c r="H253" s="156" t="e">
        <f>#REF!</f>
        <v>#REF!</v>
      </c>
      <c r="I253" s="156" t="e">
        <f>#REF!</f>
        <v>#REF!</v>
      </c>
      <c r="J253" s="77" t="e">
        <f t="shared" si="245"/>
        <v>#REF!</v>
      </c>
      <c r="K253" s="61" t="s">
        <v>22</v>
      </c>
      <c r="L253" s="66" t="e">
        <f t="shared" si="246"/>
        <v>#REF!</v>
      </c>
      <c r="M253" s="66" t="e">
        <f t="shared" si="247"/>
        <v>#REF!</v>
      </c>
      <c r="N253" s="66" t="e">
        <f t="shared" si="248"/>
        <v>#REF!</v>
      </c>
      <c r="O253" s="66" t="e">
        <f t="shared" si="249"/>
        <v>#REF!</v>
      </c>
      <c r="P253" s="66" t="e">
        <f t="shared" si="250"/>
        <v>#REF!</v>
      </c>
      <c r="Q253" s="66" t="e">
        <f t="shared" si="251"/>
        <v>#REF!</v>
      </c>
      <c r="R253" s="66" t="e">
        <f t="shared" si="252"/>
        <v>#REF!</v>
      </c>
      <c r="S253" s="74" t="e">
        <f t="shared" si="253"/>
        <v>#REF!</v>
      </c>
      <c r="T253" s="61" t="s">
        <v>22</v>
      </c>
      <c r="U253" s="156" t="e">
        <f>#REF!</f>
        <v>#REF!</v>
      </c>
      <c r="V253" s="156" t="e">
        <f>#REF!</f>
        <v>#REF!</v>
      </c>
      <c r="W253" s="156" t="e">
        <f>#REF!</f>
        <v>#REF!</v>
      </c>
      <c r="X253" s="156" t="e">
        <f>#REF!</f>
        <v>#REF!</v>
      </c>
      <c r="Y253" s="156" t="e">
        <f>#REF!</f>
        <v>#REF!</v>
      </c>
      <c r="Z253" s="156" t="e">
        <f>#REF!</f>
        <v>#REF!</v>
      </c>
      <c r="AA253" s="156" t="e">
        <f>#REF!</f>
        <v>#REF!</v>
      </c>
      <c r="AB253" s="61" t="s">
        <v>22</v>
      </c>
      <c r="AC253" s="156" t="e">
        <f>#REF!</f>
        <v>#REF!</v>
      </c>
      <c r="AD253" s="156" t="e">
        <f>#REF!</f>
        <v>#REF!</v>
      </c>
      <c r="AE253" s="156" t="e">
        <f>#REF!</f>
        <v>#REF!</v>
      </c>
      <c r="AF253" s="156" t="e">
        <f>#REF!</f>
        <v>#REF!</v>
      </c>
      <c r="AG253" s="156" t="e">
        <f>#REF!</f>
        <v>#REF!</v>
      </c>
      <c r="AH253" s="156" t="e">
        <f>#REF!</f>
        <v>#REF!</v>
      </c>
      <c r="AI253" s="156" t="e">
        <f>#REF!</f>
        <v>#REF!</v>
      </c>
      <c r="AJ253" s="61" t="s">
        <v>22</v>
      </c>
      <c r="AK253" s="66" t="e">
        <f t="shared" si="254"/>
        <v>#REF!</v>
      </c>
      <c r="AL253" s="66" t="e">
        <f t="shared" si="271"/>
        <v>#REF!</v>
      </c>
      <c r="AM253" s="66" t="e">
        <f t="shared" ref="AM253:AM268" si="272">W253*N253</f>
        <v>#REF!</v>
      </c>
      <c r="AN253" s="66" t="e">
        <f t="shared" si="256"/>
        <v>#REF!</v>
      </c>
      <c r="AO253" s="66" t="e">
        <f t="shared" si="257"/>
        <v>#REF!</v>
      </c>
      <c r="AP253" s="66" t="e">
        <f t="shared" si="258"/>
        <v>#REF!</v>
      </c>
      <c r="AQ253" s="66" t="e">
        <f t="shared" si="259"/>
        <v>#REF!</v>
      </c>
      <c r="AR253" s="74" t="e">
        <f t="shared" si="260"/>
        <v>#REF!</v>
      </c>
      <c r="AS253" s="74" t="e">
        <f t="shared" si="261"/>
        <v>#REF!</v>
      </c>
      <c r="AT253" s="61" t="s">
        <v>22</v>
      </c>
      <c r="AU253" s="66">
        <f t="shared" si="262"/>
        <v>0</v>
      </c>
      <c r="AV253" s="66">
        <f t="shared" si="263"/>
        <v>0</v>
      </c>
      <c r="AW253" s="66">
        <f t="shared" si="264"/>
        <v>0</v>
      </c>
      <c r="AX253" s="66">
        <f t="shared" si="265"/>
        <v>0</v>
      </c>
      <c r="AY253" s="66">
        <f t="shared" si="266"/>
        <v>0</v>
      </c>
      <c r="AZ253" s="66">
        <f t="shared" si="267"/>
        <v>0</v>
      </c>
      <c r="BA253" s="66">
        <f t="shared" si="268"/>
        <v>0</v>
      </c>
      <c r="BB253" s="74">
        <f t="shared" si="269"/>
        <v>0</v>
      </c>
    </row>
    <row r="254" spans="1:54" x14ac:dyDescent="0.25">
      <c r="A254" s="61" t="s">
        <v>23</v>
      </c>
      <c r="B254" s="136">
        <f t="shared" si="270"/>
        <v>1002.5718548128148</v>
      </c>
      <c r="C254" s="156" t="e">
        <f>#REF!</f>
        <v>#REF!</v>
      </c>
      <c r="D254" s="156" t="e">
        <f>#REF!</f>
        <v>#REF!</v>
      </c>
      <c r="E254" s="156" t="e">
        <f>#REF!</f>
        <v>#REF!</v>
      </c>
      <c r="F254" s="156" t="e">
        <f>#REF!</f>
        <v>#REF!</v>
      </c>
      <c r="G254" s="156" t="e">
        <f>#REF!</f>
        <v>#REF!</v>
      </c>
      <c r="H254" s="156" t="e">
        <f>#REF!</f>
        <v>#REF!</v>
      </c>
      <c r="I254" s="156" t="e">
        <f>#REF!</f>
        <v>#REF!</v>
      </c>
      <c r="J254" s="77" t="e">
        <f t="shared" si="245"/>
        <v>#REF!</v>
      </c>
      <c r="K254" s="61" t="s">
        <v>23</v>
      </c>
      <c r="L254" s="66" t="e">
        <f t="shared" si="246"/>
        <v>#REF!</v>
      </c>
      <c r="M254" s="66" t="e">
        <f t="shared" si="247"/>
        <v>#REF!</v>
      </c>
      <c r="N254" s="66" t="e">
        <f t="shared" si="248"/>
        <v>#REF!</v>
      </c>
      <c r="O254" s="66" t="e">
        <f t="shared" si="249"/>
        <v>#REF!</v>
      </c>
      <c r="P254" s="66" t="e">
        <f t="shared" si="250"/>
        <v>#REF!</v>
      </c>
      <c r="Q254" s="66" t="e">
        <f t="shared" si="251"/>
        <v>#REF!</v>
      </c>
      <c r="R254" s="66" t="e">
        <f t="shared" si="252"/>
        <v>#REF!</v>
      </c>
      <c r="S254" s="74" t="e">
        <f t="shared" si="253"/>
        <v>#REF!</v>
      </c>
      <c r="T254" s="61" t="s">
        <v>23</v>
      </c>
      <c r="U254" s="156" t="e">
        <f>#REF!</f>
        <v>#REF!</v>
      </c>
      <c r="V254" s="156" t="e">
        <f>#REF!</f>
        <v>#REF!</v>
      </c>
      <c r="W254" s="156" t="e">
        <f>#REF!</f>
        <v>#REF!</v>
      </c>
      <c r="X254" s="156" t="e">
        <f>#REF!</f>
        <v>#REF!</v>
      </c>
      <c r="Y254" s="156" t="e">
        <f>#REF!</f>
        <v>#REF!</v>
      </c>
      <c r="Z254" s="156" t="e">
        <f>#REF!</f>
        <v>#REF!</v>
      </c>
      <c r="AA254" s="156" t="e">
        <f>#REF!</f>
        <v>#REF!</v>
      </c>
      <c r="AB254" s="61" t="s">
        <v>23</v>
      </c>
      <c r="AC254" s="156" t="e">
        <f>#REF!</f>
        <v>#REF!</v>
      </c>
      <c r="AD254" s="156" t="e">
        <f>#REF!</f>
        <v>#REF!</v>
      </c>
      <c r="AE254" s="156" t="e">
        <f>#REF!</f>
        <v>#REF!</v>
      </c>
      <c r="AF254" s="156" t="e">
        <f>#REF!</f>
        <v>#REF!</v>
      </c>
      <c r="AG254" s="156" t="e">
        <f>#REF!</f>
        <v>#REF!</v>
      </c>
      <c r="AH254" s="156" t="e">
        <f>#REF!</f>
        <v>#REF!</v>
      </c>
      <c r="AI254" s="156" t="e">
        <f>#REF!</f>
        <v>#REF!</v>
      </c>
      <c r="AJ254" s="61" t="s">
        <v>23</v>
      </c>
      <c r="AK254" s="66" t="e">
        <f t="shared" si="254"/>
        <v>#REF!</v>
      </c>
      <c r="AL254" s="66" t="e">
        <f t="shared" si="271"/>
        <v>#REF!</v>
      </c>
      <c r="AM254" s="66" t="e">
        <f t="shared" si="272"/>
        <v>#REF!</v>
      </c>
      <c r="AN254" s="66" t="e">
        <f t="shared" si="256"/>
        <v>#REF!</v>
      </c>
      <c r="AO254" s="66" t="e">
        <f t="shared" si="257"/>
        <v>#REF!</v>
      </c>
      <c r="AP254" s="66" t="e">
        <f t="shared" si="258"/>
        <v>#REF!</v>
      </c>
      <c r="AQ254" s="66" t="e">
        <f t="shared" si="259"/>
        <v>#REF!</v>
      </c>
      <c r="AR254" s="74" t="e">
        <f t="shared" si="260"/>
        <v>#REF!</v>
      </c>
      <c r="AS254" s="74" t="e">
        <f t="shared" si="261"/>
        <v>#REF!</v>
      </c>
      <c r="AT254" s="61" t="s">
        <v>23</v>
      </c>
      <c r="AU254" s="66">
        <f t="shared" si="262"/>
        <v>0</v>
      </c>
      <c r="AV254" s="66">
        <f t="shared" si="263"/>
        <v>0</v>
      </c>
      <c r="AW254" s="66">
        <f t="shared" si="264"/>
        <v>0</v>
      </c>
      <c r="AX254" s="66">
        <f t="shared" si="265"/>
        <v>0</v>
      </c>
      <c r="AY254" s="66">
        <f t="shared" si="266"/>
        <v>0</v>
      </c>
      <c r="AZ254" s="66">
        <f t="shared" si="267"/>
        <v>0</v>
      </c>
      <c r="BA254" s="66">
        <f t="shared" si="268"/>
        <v>0</v>
      </c>
      <c r="BB254" s="74">
        <f t="shared" si="269"/>
        <v>0</v>
      </c>
    </row>
    <row r="255" spans="1:54" x14ac:dyDescent="0.25">
      <c r="A255" s="67" t="s">
        <v>24</v>
      </c>
      <c r="B255" s="136">
        <f t="shared" si="270"/>
        <v>0</v>
      </c>
      <c r="C255" s="156" t="e">
        <f>#REF!</f>
        <v>#REF!</v>
      </c>
      <c r="D255" s="156" t="e">
        <f>#REF!</f>
        <v>#REF!</v>
      </c>
      <c r="E255" s="156" t="e">
        <f>#REF!</f>
        <v>#REF!</v>
      </c>
      <c r="F255" s="156" t="e">
        <f>#REF!</f>
        <v>#REF!</v>
      </c>
      <c r="G255" s="156" t="e">
        <f>#REF!</f>
        <v>#REF!</v>
      </c>
      <c r="H255" s="156" t="e">
        <f>#REF!</f>
        <v>#REF!</v>
      </c>
      <c r="I255" s="156" t="e">
        <f>#REF!</f>
        <v>#REF!</v>
      </c>
      <c r="J255" s="77" t="e">
        <f t="shared" si="245"/>
        <v>#REF!</v>
      </c>
      <c r="K255" s="67" t="s">
        <v>24</v>
      </c>
      <c r="L255" s="66" t="e">
        <f t="shared" si="246"/>
        <v>#REF!</v>
      </c>
      <c r="M255" s="66" t="e">
        <f t="shared" si="247"/>
        <v>#REF!</v>
      </c>
      <c r="N255" s="66" t="e">
        <f t="shared" si="248"/>
        <v>#REF!</v>
      </c>
      <c r="O255" s="66" t="e">
        <f t="shared" si="249"/>
        <v>#REF!</v>
      </c>
      <c r="P255" s="66" t="e">
        <f t="shared" si="250"/>
        <v>#REF!</v>
      </c>
      <c r="Q255" s="66" t="e">
        <f t="shared" si="251"/>
        <v>#REF!</v>
      </c>
      <c r="R255" s="66" t="e">
        <f t="shared" si="252"/>
        <v>#REF!</v>
      </c>
      <c r="S255" s="74" t="e">
        <f t="shared" si="253"/>
        <v>#REF!</v>
      </c>
      <c r="T255" s="67" t="s">
        <v>24</v>
      </c>
      <c r="U255" s="156" t="e">
        <f>#REF!</f>
        <v>#REF!</v>
      </c>
      <c r="V255" s="156" t="e">
        <f>#REF!</f>
        <v>#REF!</v>
      </c>
      <c r="W255" s="156" t="e">
        <f>#REF!</f>
        <v>#REF!</v>
      </c>
      <c r="X255" s="156" t="e">
        <f>#REF!</f>
        <v>#REF!</v>
      </c>
      <c r="Y255" s="156" t="e">
        <f>#REF!</f>
        <v>#REF!</v>
      </c>
      <c r="Z255" s="156" t="e">
        <f>#REF!</f>
        <v>#REF!</v>
      </c>
      <c r="AA255" s="156" t="e">
        <f>#REF!</f>
        <v>#REF!</v>
      </c>
      <c r="AB255" s="67" t="s">
        <v>24</v>
      </c>
      <c r="AC255" s="156" t="e">
        <f>#REF!</f>
        <v>#REF!</v>
      </c>
      <c r="AD255" s="156" t="e">
        <f>#REF!</f>
        <v>#REF!</v>
      </c>
      <c r="AE255" s="156" t="e">
        <f>#REF!</f>
        <v>#REF!</v>
      </c>
      <c r="AF255" s="156" t="e">
        <f>#REF!</f>
        <v>#REF!</v>
      </c>
      <c r="AG255" s="156" t="e">
        <f>#REF!</f>
        <v>#REF!</v>
      </c>
      <c r="AH255" s="156" t="e">
        <f>#REF!</f>
        <v>#REF!</v>
      </c>
      <c r="AI255" s="156" t="e">
        <f>#REF!</f>
        <v>#REF!</v>
      </c>
      <c r="AJ255" s="67" t="s">
        <v>24</v>
      </c>
      <c r="AK255" s="66" t="e">
        <f t="shared" si="254"/>
        <v>#REF!</v>
      </c>
      <c r="AL255" s="66" t="e">
        <f t="shared" si="271"/>
        <v>#REF!</v>
      </c>
      <c r="AM255" s="66" t="e">
        <f t="shared" si="272"/>
        <v>#REF!</v>
      </c>
      <c r="AN255" s="66" t="e">
        <f t="shared" si="256"/>
        <v>#REF!</v>
      </c>
      <c r="AO255" s="66" t="e">
        <f t="shared" si="257"/>
        <v>#REF!</v>
      </c>
      <c r="AP255" s="66" t="e">
        <f t="shared" si="258"/>
        <v>#REF!</v>
      </c>
      <c r="AQ255" s="66" t="e">
        <f t="shared" si="259"/>
        <v>#REF!</v>
      </c>
      <c r="AR255" s="74" t="e">
        <f t="shared" si="260"/>
        <v>#REF!</v>
      </c>
      <c r="AS255" s="74" t="e">
        <f t="shared" si="261"/>
        <v>#REF!</v>
      </c>
      <c r="AT255" s="67" t="s">
        <v>24</v>
      </c>
      <c r="AU255" s="66">
        <f t="shared" si="262"/>
        <v>0</v>
      </c>
      <c r="AV255" s="66">
        <f t="shared" si="263"/>
        <v>0</v>
      </c>
      <c r="AW255" s="66">
        <f t="shared" si="264"/>
        <v>0</v>
      </c>
      <c r="AX255" s="66">
        <f t="shared" si="265"/>
        <v>0</v>
      </c>
      <c r="AY255" s="66">
        <f t="shared" si="266"/>
        <v>0</v>
      </c>
      <c r="AZ255" s="66">
        <f t="shared" si="267"/>
        <v>0</v>
      </c>
      <c r="BA255" s="66">
        <f t="shared" si="268"/>
        <v>0</v>
      </c>
      <c r="BB255" s="74">
        <f t="shared" si="269"/>
        <v>0</v>
      </c>
    </row>
    <row r="256" spans="1:54" x14ac:dyDescent="0.25">
      <c r="A256" s="68" t="s">
        <v>25</v>
      </c>
      <c r="B256" s="136">
        <f t="shared" si="270"/>
        <v>9.9700000000000006</v>
      </c>
      <c r="C256" s="156" t="e">
        <f>#REF!</f>
        <v>#REF!</v>
      </c>
      <c r="D256" s="156" t="e">
        <f>#REF!</f>
        <v>#REF!</v>
      </c>
      <c r="E256" s="156" t="e">
        <f>#REF!</f>
        <v>#REF!</v>
      </c>
      <c r="F256" s="156" t="e">
        <f>#REF!</f>
        <v>#REF!</v>
      </c>
      <c r="G256" s="156" t="e">
        <f>#REF!</f>
        <v>#REF!</v>
      </c>
      <c r="H256" s="156" t="e">
        <f>#REF!</f>
        <v>#REF!</v>
      </c>
      <c r="I256" s="156" t="e">
        <f>#REF!</f>
        <v>#REF!</v>
      </c>
      <c r="J256" s="77" t="e">
        <f t="shared" si="245"/>
        <v>#REF!</v>
      </c>
      <c r="K256" s="68" t="s">
        <v>25</v>
      </c>
      <c r="L256" s="66" t="e">
        <f t="shared" si="246"/>
        <v>#REF!</v>
      </c>
      <c r="M256" s="66" t="e">
        <f t="shared" si="247"/>
        <v>#REF!</v>
      </c>
      <c r="N256" s="66" t="e">
        <f t="shared" si="248"/>
        <v>#REF!</v>
      </c>
      <c r="O256" s="66" t="e">
        <f t="shared" si="249"/>
        <v>#REF!</v>
      </c>
      <c r="P256" s="66" t="e">
        <f t="shared" si="250"/>
        <v>#REF!</v>
      </c>
      <c r="Q256" s="66" t="e">
        <f t="shared" si="251"/>
        <v>#REF!</v>
      </c>
      <c r="R256" s="66" t="e">
        <f t="shared" si="252"/>
        <v>#REF!</v>
      </c>
      <c r="S256" s="74" t="e">
        <f t="shared" si="253"/>
        <v>#REF!</v>
      </c>
      <c r="T256" s="68" t="s">
        <v>25</v>
      </c>
      <c r="U256" s="156" t="e">
        <f>#REF!</f>
        <v>#REF!</v>
      </c>
      <c r="V256" s="156" t="e">
        <f>#REF!</f>
        <v>#REF!</v>
      </c>
      <c r="W256" s="156" t="e">
        <f>#REF!</f>
        <v>#REF!</v>
      </c>
      <c r="X256" s="156" t="e">
        <f>#REF!</f>
        <v>#REF!</v>
      </c>
      <c r="Y256" s="156" t="e">
        <f>#REF!</f>
        <v>#REF!</v>
      </c>
      <c r="Z256" s="156" t="e">
        <f>#REF!</f>
        <v>#REF!</v>
      </c>
      <c r="AA256" s="156" t="e">
        <f>#REF!</f>
        <v>#REF!</v>
      </c>
      <c r="AB256" s="68" t="s">
        <v>25</v>
      </c>
      <c r="AC256" s="156" t="e">
        <f>#REF!</f>
        <v>#REF!</v>
      </c>
      <c r="AD256" s="156" t="e">
        <f>#REF!</f>
        <v>#REF!</v>
      </c>
      <c r="AE256" s="156" t="e">
        <f>#REF!</f>
        <v>#REF!</v>
      </c>
      <c r="AF256" s="156" t="e">
        <f>#REF!</f>
        <v>#REF!</v>
      </c>
      <c r="AG256" s="156" t="e">
        <f>#REF!</f>
        <v>#REF!</v>
      </c>
      <c r="AH256" s="156" t="e">
        <f>#REF!</f>
        <v>#REF!</v>
      </c>
      <c r="AI256" s="156" t="e">
        <f>#REF!</f>
        <v>#REF!</v>
      </c>
      <c r="AJ256" s="68" t="s">
        <v>25</v>
      </c>
      <c r="AK256" s="66" t="e">
        <f t="shared" si="254"/>
        <v>#REF!</v>
      </c>
      <c r="AL256" s="66" t="e">
        <f t="shared" si="271"/>
        <v>#REF!</v>
      </c>
      <c r="AM256" s="66" t="e">
        <f t="shared" si="272"/>
        <v>#REF!</v>
      </c>
      <c r="AN256" s="66" t="e">
        <f t="shared" si="256"/>
        <v>#REF!</v>
      </c>
      <c r="AO256" s="66" t="e">
        <f t="shared" si="257"/>
        <v>#REF!</v>
      </c>
      <c r="AP256" s="66" t="e">
        <f t="shared" si="258"/>
        <v>#REF!</v>
      </c>
      <c r="AQ256" s="66" t="e">
        <f t="shared" si="259"/>
        <v>#REF!</v>
      </c>
      <c r="AR256" s="74" t="e">
        <f t="shared" si="260"/>
        <v>#REF!</v>
      </c>
      <c r="AS256" s="74" t="e">
        <f t="shared" si="261"/>
        <v>#REF!</v>
      </c>
      <c r="AT256" s="68" t="s">
        <v>25</v>
      </c>
      <c r="AU256" s="66">
        <f t="shared" si="262"/>
        <v>0</v>
      </c>
      <c r="AV256" s="66">
        <f t="shared" si="263"/>
        <v>0</v>
      </c>
      <c r="AW256" s="66">
        <f t="shared" si="264"/>
        <v>0</v>
      </c>
      <c r="AX256" s="66">
        <f t="shared" si="265"/>
        <v>0</v>
      </c>
      <c r="AY256" s="66">
        <f t="shared" si="266"/>
        <v>0</v>
      </c>
      <c r="AZ256" s="66">
        <f t="shared" si="267"/>
        <v>0</v>
      </c>
      <c r="BA256" s="66">
        <f t="shared" si="268"/>
        <v>0</v>
      </c>
      <c r="BB256" s="74">
        <f t="shared" si="269"/>
        <v>0</v>
      </c>
    </row>
    <row r="257" spans="1:54" x14ac:dyDescent="0.25">
      <c r="A257" s="61" t="s">
        <v>26</v>
      </c>
      <c r="B257" s="136">
        <f t="shared" si="270"/>
        <v>242.49138308647906</v>
      </c>
      <c r="C257" s="156" t="e">
        <f>#REF!</f>
        <v>#REF!</v>
      </c>
      <c r="D257" s="156" t="e">
        <f>#REF!</f>
        <v>#REF!</v>
      </c>
      <c r="E257" s="156" t="e">
        <f>#REF!</f>
        <v>#REF!</v>
      </c>
      <c r="F257" s="156" t="e">
        <f>#REF!</f>
        <v>#REF!</v>
      </c>
      <c r="G257" s="156" t="e">
        <f>#REF!</f>
        <v>#REF!</v>
      </c>
      <c r="H257" s="156" t="e">
        <f>#REF!</f>
        <v>#REF!</v>
      </c>
      <c r="I257" s="156" t="e">
        <f>#REF!</f>
        <v>#REF!</v>
      </c>
      <c r="J257" s="77" t="e">
        <f t="shared" si="245"/>
        <v>#REF!</v>
      </c>
      <c r="K257" s="61" t="s">
        <v>26</v>
      </c>
      <c r="L257" s="66" t="e">
        <f t="shared" si="246"/>
        <v>#REF!</v>
      </c>
      <c r="M257" s="66" t="e">
        <f t="shared" si="247"/>
        <v>#REF!</v>
      </c>
      <c r="N257" s="66" t="e">
        <f t="shared" si="248"/>
        <v>#REF!</v>
      </c>
      <c r="O257" s="66" t="e">
        <f t="shared" si="249"/>
        <v>#REF!</v>
      </c>
      <c r="P257" s="66" t="e">
        <f t="shared" si="250"/>
        <v>#REF!</v>
      </c>
      <c r="Q257" s="66" t="e">
        <f t="shared" si="251"/>
        <v>#REF!</v>
      </c>
      <c r="R257" s="66" t="e">
        <f t="shared" si="252"/>
        <v>#REF!</v>
      </c>
      <c r="S257" s="74" t="e">
        <f t="shared" si="253"/>
        <v>#REF!</v>
      </c>
      <c r="T257" s="61" t="s">
        <v>26</v>
      </c>
      <c r="U257" s="156" t="e">
        <f>#REF!</f>
        <v>#REF!</v>
      </c>
      <c r="V257" s="156" t="e">
        <f>#REF!</f>
        <v>#REF!</v>
      </c>
      <c r="W257" s="156" t="e">
        <f>#REF!</f>
        <v>#REF!</v>
      </c>
      <c r="X257" s="156" t="e">
        <f>#REF!</f>
        <v>#REF!</v>
      </c>
      <c r="Y257" s="156" t="e">
        <f>#REF!</f>
        <v>#REF!</v>
      </c>
      <c r="Z257" s="156" t="e">
        <f>#REF!</f>
        <v>#REF!</v>
      </c>
      <c r="AA257" s="156" t="e">
        <f>#REF!</f>
        <v>#REF!</v>
      </c>
      <c r="AB257" s="61" t="s">
        <v>26</v>
      </c>
      <c r="AC257" s="156" t="e">
        <f>#REF!</f>
        <v>#REF!</v>
      </c>
      <c r="AD257" s="156" t="e">
        <f>#REF!</f>
        <v>#REF!</v>
      </c>
      <c r="AE257" s="156" t="e">
        <f>#REF!</f>
        <v>#REF!</v>
      </c>
      <c r="AF257" s="156" t="e">
        <f>#REF!</f>
        <v>#REF!</v>
      </c>
      <c r="AG257" s="156" t="e">
        <f>#REF!</f>
        <v>#REF!</v>
      </c>
      <c r="AH257" s="156" t="e">
        <f>#REF!</f>
        <v>#REF!</v>
      </c>
      <c r="AI257" s="156" t="e">
        <f>#REF!</f>
        <v>#REF!</v>
      </c>
      <c r="AJ257" s="61" t="s">
        <v>26</v>
      </c>
      <c r="AK257" s="66" t="e">
        <f t="shared" si="254"/>
        <v>#REF!</v>
      </c>
      <c r="AL257" s="66" t="e">
        <f t="shared" si="271"/>
        <v>#REF!</v>
      </c>
      <c r="AM257" s="66" t="e">
        <f t="shared" si="272"/>
        <v>#REF!</v>
      </c>
      <c r="AN257" s="66" t="e">
        <f t="shared" si="256"/>
        <v>#REF!</v>
      </c>
      <c r="AO257" s="66" t="e">
        <f t="shared" si="257"/>
        <v>#REF!</v>
      </c>
      <c r="AP257" s="66" t="e">
        <f t="shared" si="258"/>
        <v>#REF!</v>
      </c>
      <c r="AQ257" s="66" t="e">
        <f t="shared" si="259"/>
        <v>#REF!</v>
      </c>
      <c r="AR257" s="74" t="e">
        <f t="shared" si="260"/>
        <v>#REF!</v>
      </c>
      <c r="AS257" s="74" t="e">
        <f t="shared" si="261"/>
        <v>#REF!</v>
      </c>
      <c r="AT257" s="61" t="s">
        <v>26</v>
      </c>
      <c r="AU257" s="66">
        <f t="shared" si="262"/>
        <v>0</v>
      </c>
      <c r="AV257" s="66">
        <f t="shared" si="263"/>
        <v>0</v>
      </c>
      <c r="AW257" s="66">
        <f t="shared" si="264"/>
        <v>0</v>
      </c>
      <c r="AX257" s="66">
        <f t="shared" si="265"/>
        <v>0</v>
      </c>
      <c r="AY257" s="66">
        <f t="shared" si="266"/>
        <v>0</v>
      </c>
      <c r="AZ257" s="66">
        <f t="shared" si="267"/>
        <v>0</v>
      </c>
      <c r="BA257" s="66">
        <f t="shared" si="268"/>
        <v>0</v>
      </c>
      <c r="BB257" s="74">
        <f t="shared" si="269"/>
        <v>0</v>
      </c>
    </row>
    <row r="258" spans="1:54" x14ac:dyDescent="0.25">
      <c r="A258" s="61" t="s">
        <v>27</v>
      </c>
      <c r="B258" s="136">
        <f t="shared" si="270"/>
        <v>0</v>
      </c>
      <c r="C258" s="156" t="e">
        <f>#REF!</f>
        <v>#REF!</v>
      </c>
      <c r="D258" s="156" t="e">
        <f>#REF!</f>
        <v>#REF!</v>
      </c>
      <c r="E258" s="156" t="e">
        <f>#REF!</f>
        <v>#REF!</v>
      </c>
      <c r="F258" s="156" t="e">
        <f>#REF!</f>
        <v>#REF!</v>
      </c>
      <c r="G258" s="156" t="e">
        <f>#REF!</f>
        <v>#REF!</v>
      </c>
      <c r="H258" s="156" t="e">
        <f>#REF!</f>
        <v>#REF!</v>
      </c>
      <c r="I258" s="156" t="e">
        <f>#REF!</f>
        <v>#REF!</v>
      </c>
      <c r="J258" s="77" t="e">
        <f t="shared" si="245"/>
        <v>#REF!</v>
      </c>
      <c r="K258" s="61" t="s">
        <v>27</v>
      </c>
      <c r="L258" s="66" t="e">
        <f t="shared" si="246"/>
        <v>#REF!</v>
      </c>
      <c r="M258" s="66" t="e">
        <f t="shared" si="247"/>
        <v>#REF!</v>
      </c>
      <c r="N258" s="66" t="e">
        <f t="shared" si="248"/>
        <v>#REF!</v>
      </c>
      <c r="O258" s="66" t="e">
        <f t="shared" si="249"/>
        <v>#REF!</v>
      </c>
      <c r="P258" s="66" t="e">
        <f t="shared" si="250"/>
        <v>#REF!</v>
      </c>
      <c r="Q258" s="66" t="e">
        <f t="shared" si="251"/>
        <v>#REF!</v>
      </c>
      <c r="R258" s="66" t="e">
        <f t="shared" si="252"/>
        <v>#REF!</v>
      </c>
      <c r="S258" s="74" t="e">
        <f t="shared" si="253"/>
        <v>#REF!</v>
      </c>
      <c r="T258" s="61" t="s">
        <v>27</v>
      </c>
      <c r="U258" s="156" t="e">
        <f>#REF!</f>
        <v>#REF!</v>
      </c>
      <c r="V258" s="156" t="e">
        <f>#REF!</f>
        <v>#REF!</v>
      </c>
      <c r="W258" s="156" t="e">
        <f>#REF!</f>
        <v>#REF!</v>
      </c>
      <c r="X258" s="156" t="e">
        <f>#REF!</f>
        <v>#REF!</v>
      </c>
      <c r="Y258" s="156" t="e">
        <f>#REF!</f>
        <v>#REF!</v>
      </c>
      <c r="Z258" s="156" t="e">
        <f>#REF!</f>
        <v>#REF!</v>
      </c>
      <c r="AA258" s="156" t="e">
        <f>#REF!</f>
        <v>#REF!</v>
      </c>
      <c r="AB258" s="61" t="s">
        <v>27</v>
      </c>
      <c r="AC258" s="156" t="e">
        <f>#REF!</f>
        <v>#REF!</v>
      </c>
      <c r="AD258" s="156" t="e">
        <f>#REF!</f>
        <v>#REF!</v>
      </c>
      <c r="AE258" s="156" t="e">
        <f>#REF!</f>
        <v>#REF!</v>
      </c>
      <c r="AF258" s="156" t="e">
        <f>#REF!</f>
        <v>#REF!</v>
      </c>
      <c r="AG258" s="156" t="e">
        <f>#REF!</f>
        <v>#REF!</v>
      </c>
      <c r="AH258" s="156" t="e">
        <f>#REF!</f>
        <v>#REF!</v>
      </c>
      <c r="AI258" s="156" t="e">
        <f>#REF!</f>
        <v>#REF!</v>
      </c>
      <c r="AJ258" s="61" t="s">
        <v>27</v>
      </c>
      <c r="AK258" s="66" t="e">
        <f t="shared" si="254"/>
        <v>#REF!</v>
      </c>
      <c r="AL258" s="66" t="e">
        <f t="shared" si="271"/>
        <v>#REF!</v>
      </c>
      <c r="AM258" s="66" t="e">
        <f t="shared" si="272"/>
        <v>#REF!</v>
      </c>
      <c r="AN258" s="66" t="e">
        <f t="shared" si="256"/>
        <v>#REF!</v>
      </c>
      <c r="AO258" s="66" t="e">
        <f t="shared" si="257"/>
        <v>#REF!</v>
      </c>
      <c r="AP258" s="66" t="e">
        <f t="shared" si="258"/>
        <v>#REF!</v>
      </c>
      <c r="AQ258" s="66" t="e">
        <f t="shared" si="259"/>
        <v>#REF!</v>
      </c>
      <c r="AR258" s="74" t="e">
        <f t="shared" si="260"/>
        <v>#REF!</v>
      </c>
      <c r="AS258" s="74" t="e">
        <f t="shared" si="261"/>
        <v>#REF!</v>
      </c>
      <c r="AT258" s="61" t="s">
        <v>27</v>
      </c>
      <c r="AU258" s="66">
        <f t="shared" si="262"/>
        <v>0</v>
      </c>
      <c r="AV258" s="66">
        <f t="shared" si="263"/>
        <v>0</v>
      </c>
      <c r="AW258" s="66">
        <f t="shared" si="264"/>
        <v>0</v>
      </c>
      <c r="AX258" s="66">
        <f t="shared" si="265"/>
        <v>0</v>
      </c>
      <c r="AY258" s="66">
        <f t="shared" si="266"/>
        <v>0</v>
      </c>
      <c r="AZ258" s="66">
        <f t="shared" si="267"/>
        <v>0</v>
      </c>
      <c r="BA258" s="66">
        <f t="shared" si="268"/>
        <v>0</v>
      </c>
      <c r="BB258" s="74">
        <f t="shared" si="269"/>
        <v>0</v>
      </c>
    </row>
    <row r="259" spans="1:54" x14ac:dyDescent="0.25">
      <c r="A259" s="61" t="s">
        <v>28</v>
      </c>
      <c r="B259" s="136">
        <f t="shared" si="270"/>
        <v>0</v>
      </c>
      <c r="C259" s="156" t="e">
        <f>#REF!</f>
        <v>#REF!</v>
      </c>
      <c r="D259" s="156" t="e">
        <f>#REF!</f>
        <v>#REF!</v>
      </c>
      <c r="E259" s="156" t="e">
        <f>#REF!</f>
        <v>#REF!</v>
      </c>
      <c r="F259" s="156" t="e">
        <f>#REF!</f>
        <v>#REF!</v>
      </c>
      <c r="G259" s="156" t="e">
        <f>#REF!</f>
        <v>#REF!</v>
      </c>
      <c r="H259" s="156" t="e">
        <f>#REF!</f>
        <v>#REF!</v>
      </c>
      <c r="I259" s="156" t="e">
        <f>#REF!</f>
        <v>#REF!</v>
      </c>
      <c r="J259" s="77" t="e">
        <f t="shared" si="245"/>
        <v>#REF!</v>
      </c>
      <c r="K259" s="61" t="s">
        <v>28</v>
      </c>
      <c r="L259" s="66" t="e">
        <f t="shared" si="246"/>
        <v>#REF!</v>
      </c>
      <c r="M259" s="66" t="e">
        <f t="shared" si="247"/>
        <v>#REF!</v>
      </c>
      <c r="N259" s="66" t="e">
        <f t="shared" si="248"/>
        <v>#REF!</v>
      </c>
      <c r="O259" s="66" t="e">
        <f t="shared" si="249"/>
        <v>#REF!</v>
      </c>
      <c r="P259" s="66" t="e">
        <f t="shared" si="250"/>
        <v>#REF!</v>
      </c>
      <c r="Q259" s="66" t="e">
        <f t="shared" si="251"/>
        <v>#REF!</v>
      </c>
      <c r="R259" s="66" t="e">
        <f t="shared" si="252"/>
        <v>#REF!</v>
      </c>
      <c r="S259" s="74" t="e">
        <f t="shared" si="253"/>
        <v>#REF!</v>
      </c>
      <c r="T259" s="61" t="s">
        <v>28</v>
      </c>
      <c r="U259" s="156" t="e">
        <f>#REF!</f>
        <v>#REF!</v>
      </c>
      <c r="V259" s="156" t="e">
        <f>#REF!</f>
        <v>#REF!</v>
      </c>
      <c r="W259" s="156" t="e">
        <f>#REF!</f>
        <v>#REF!</v>
      </c>
      <c r="X259" s="156" t="e">
        <f>#REF!</f>
        <v>#REF!</v>
      </c>
      <c r="Y259" s="156" t="e">
        <f>#REF!</f>
        <v>#REF!</v>
      </c>
      <c r="Z259" s="156" t="e">
        <f>#REF!</f>
        <v>#REF!</v>
      </c>
      <c r="AA259" s="156" t="e">
        <f>#REF!</f>
        <v>#REF!</v>
      </c>
      <c r="AB259" s="61" t="s">
        <v>28</v>
      </c>
      <c r="AC259" s="156" t="e">
        <f>#REF!</f>
        <v>#REF!</v>
      </c>
      <c r="AD259" s="156" t="e">
        <f>#REF!</f>
        <v>#REF!</v>
      </c>
      <c r="AE259" s="156" t="e">
        <f>#REF!</f>
        <v>#REF!</v>
      </c>
      <c r="AF259" s="156" t="e">
        <f>#REF!</f>
        <v>#REF!</v>
      </c>
      <c r="AG259" s="156" t="e">
        <f>#REF!</f>
        <v>#REF!</v>
      </c>
      <c r="AH259" s="156" t="e">
        <f>#REF!</f>
        <v>#REF!</v>
      </c>
      <c r="AI259" s="156" t="e">
        <f>#REF!</f>
        <v>#REF!</v>
      </c>
      <c r="AJ259" s="61" t="s">
        <v>28</v>
      </c>
      <c r="AK259" s="66" t="e">
        <f t="shared" si="254"/>
        <v>#REF!</v>
      </c>
      <c r="AL259" s="66" t="e">
        <f t="shared" si="271"/>
        <v>#REF!</v>
      </c>
      <c r="AM259" s="66" t="e">
        <f t="shared" si="272"/>
        <v>#REF!</v>
      </c>
      <c r="AN259" s="66" t="e">
        <f t="shared" si="256"/>
        <v>#REF!</v>
      </c>
      <c r="AO259" s="66" t="e">
        <f t="shared" si="257"/>
        <v>#REF!</v>
      </c>
      <c r="AP259" s="66" t="e">
        <f t="shared" si="258"/>
        <v>#REF!</v>
      </c>
      <c r="AQ259" s="66" t="e">
        <f t="shared" si="259"/>
        <v>#REF!</v>
      </c>
      <c r="AR259" s="74" t="e">
        <f t="shared" si="260"/>
        <v>#REF!</v>
      </c>
      <c r="AS259" s="74" t="e">
        <f t="shared" si="261"/>
        <v>#REF!</v>
      </c>
      <c r="AT259" s="61" t="s">
        <v>28</v>
      </c>
      <c r="AU259" s="66">
        <f t="shared" si="262"/>
        <v>0</v>
      </c>
      <c r="AV259" s="66">
        <f t="shared" si="263"/>
        <v>0</v>
      </c>
      <c r="AW259" s="66">
        <f t="shared" si="264"/>
        <v>0</v>
      </c>
      <c r="AX259" s="66">
        <f t="shared" si="265"/>
        <v>0</v>
      </c>
      <c r="AY259" s="66">
        <f t="shared" si="266"/>
        <v>0</v>
      </c>
      <c r="AZ259" s="66">
        <f t="shared" si="267"/>
        <v>0</v>
      </c>
      <c r="BA259" s="66">
        <f t="shared" si="268"/>
        <v>0</v>
      </c>
      <c r="BB259" s="74">
        <f t="shared" si="269"/>
        <v>0</v>
      </c>
    </row>
    <row r="260" spans="1:54" x14ac:dyDescent="0.25">
      <c r="A260" s="61" t="s">
        <v>29</v>
      </c>
      <c r="B260" s="136">
        <f t="shared" si="270"/>
        <v>0</v>
      </c>
      <c r="C260" s="156" t="e">
        <f>#REF!</f>
        <v>#REF!</v>
      </c>
      <c r="D260" s="156" t="e">
        <f>#REF!</f>
        <v>#REF!</v>
      </c>
      <c r="E260" s="156" t="e">
        <f>#REF!</f>
        <v>#REF!</v>
      </c>
      <c r="F260" s="156" t="e">
        <f>#REF!</f>
        <v>#REF!</v>
      </c>
      <c r="G260" s="156" t="e">
        <f>#REF!</f>
        <v>#REF!</v>
      </c>
      <c r="H260" s="156" t="e">
        <f>#REF!</f>
        <v>#REF!</v>
      </c>
      <c r="I260" s="156" t="e">
        <f>#REF!</f>
        <v>#REF!</v>
      </c>
      <c r="J260" s="77" t="e">
        <f t="shared" si="245"/>
        <v>#REF!</v>
      </c>
      <c r="K260" s="61" t="s">
        <v>29</v>
      </c>
      <c r="L260" s="66" t="e">
        <f t="shared" si="246"/>
        <v>#REF!</v>
      </c>
      <c r="M260" s="66" t="e">
        <f t="shared" si="247"/>
        <v>#REF!</v>
      </c>
      <c r="N260" s="66" t="e">
        <f t="shared" si="248"/>
        <v>#REF!</v>
      </c>
      <c r="O260" s="66" t="e">
        <f t="shared" si="249"/>
        <v>#REF!</v>
      </c>
      <c r="P260" s="66" t="e">
        <f t="shared" si="250"/>
        <v>#REF!</v>
      </c>
      <c r="Q260" s="66" t="e">
        <f t="shared" si="251"/>
        <v>#REF!</v>
      </c>
      <c r="R260" s="66" t="e">
        <f t="shared" si="252"/>
        <v>#REF!</v>
      </c>
      <c r="S260" s="74" t="e">
        <f t="shared" si="253"/>
        <v>#REF!</v>
      </c>
      <c r="T260" s="61" t="s">
        <v>29</v>
      </c>
      <c r="U260" s="156" t="e">
        <f>#REF!</f>
        <v>#REF!</v>
      </c>
      <c r="V260" s="156" t="e">
        <f>#REF!</f>
        <v>#REF!</v>
      </c>
      <c r="W260" s="156" t="e">
        <f>#REF!</f>
        <v>#REF!</v>
      </c>
      <c r="X260" s="156" t="e">
        <f>#REF!</f>
        <v>#REF!</v>
      </c>
      <c r="Y260" s="156" t="e">
        <f>#REF!</f>
        <v>#REF!</v>
      </c>
      <c r="Z260" s="156" t="e">
        <f>#REF!</f>
        <v>#REF!</v>
      </c>
      <c r="AA260" s="156" t="e">
        <f>#REF!</f>
        <v>#REF!</v>
      </c>
      <c r="AB260" s="61" t="s">
        <v>29</v>
      </c>
      <c r="AC260" s="156" t="e">
        <f>#REF!</f>
        <v>#REF!</v>
      </c>
      <c r="AD260" s="156" t="e">
        <f>#REF!</f>
        <v>#REF!</v>
      </c>
      <c r="AE260" s="156" t="e">
        <f>#REF!</f>
        <v>#REF!</v>
      </c>
      <c r="AF260" s="156" t="e">
        <f>#REF!</f>
        <v>#REF!</v>
      </c>
      <c r="AG260" s="156" t="e">
        <f>#REF!</f>
        <v>#REF!</v>
      </c>
      <c r="AH260" s="156" t="e">
        <f>#REF!</f>
        <v>#REF!</v>
      </c>
      <c r="AI260" s="156" t="e">
        <f>#REF!</f>
        <v>#REF!</v>
      </c>
      <c r="AJ260" s="61" t="s">
        <v>29</v>
      </c>
      <c r="AK260" s="66" t="e">
        <f t="shared" si="254"/>
        <v>#REF!</v>
      </c>
      <c r="AL260" s="66" t="e">
        <f t="shared" si="271"/>
        <v>#REF!</v>
      </c>
      <c r="AM260" s="66" t="e">
        <f t="shared" si="272"/>
        <v>#REF!</v>
      </c>
      <c r="AN260" s="66" t="e">
        <f t="shared" si="256"/>
        <v>#REF!</v>
      </c>
      <c r="AO260" s="66" t="e">
        <f t="shared" si="257"/>
        <v>#REF!</v>
      </c>
      <c r="AP260" s="66" t="e">
        <f t="shared" si="258"/>
        <v>#REF!</v>
      </c>
      <c r="AQ260" s="66" t="e">
        <f t="shared" si="259"/>
        <v>#REF!</v>
      </c>
      <c r="AR260" s="74" t="e">
        <f t="shared" si="260"/>
        <v>#REF!</v>
      </c>
      <c r="AS260" s="74" t="e">
        <f t="shared" si="261"/>
        <v>#REF!</v>
      </c>
      <c r="AT260" s="61" t="s">
        <v>29</v>
      </c>
      <c r="AU260" s="66">
        <f t="shared" si="262"/>
        <v>0</v>
      </c>
      <c r="AV260" s="66">
        <f t="shared" si="263"/>
        <v>0</v>
      </c>
      <c r="AW260" s="66">
        <f t="shared" si="264"/>
        <v>0</v>
      </c>
      <c r="AX260" s="66">
        <f t="shared" si="265"/>
        <v>0</v>
      </c>
      <c r="AY260" s="66">
        <f t="shared" si="266"/>
        <v>0</v>
      </c>
      <c r="AZ260" s="66">
        <f t="shared" si="267"/>
        <v>0</v>
      </c>
      <c r="BA260" s="66">
        <f t="shared" si="268"/>
        <v>0</v>
      </c>
      <c r="BB260" s="74">
        <f t="shared" si="269"/>
        <v>0</v>
      </c>
    </row>
    <row r="261" spans="1:54" x14ac:dyDescent="0.25">
      <c r="A261" s="61" t="s">
        <v>30</v>
      </c>
      <c r="B261" s="136">
        <f t="shared" si="270"/>
        <v>6.1814399999999999E-2</v>
      </c>
      <c r="C261" s="156" t="e">
        <f>#REF!</f>
        <v>#REF!</v>
      </c>
      <c r="D261" s="156" t="e">
        <f>#REF!</f>
        <v>#REF!</v>
      </c>
      <c r="E261" s="156" t="e">
        <f>#REF!</f>
        <v>#REF!</v>
      </c>
      <c r="F261" s="156" t="e">
        <f>#REF!</f>
        <v>#REF!</v>
      </c>
      <c r="G261" s="156" t="e">
        <f>#REF!</f>
        <v>#REF!</v>
      </c>
      <c r="H261" s="156" t="e">
        <f>#REF!</f>
        <v>#REF!</v>
      </c>
      <c r="I261" s="156" t="e">
        <f>#REF!</f>
        <v>#REF!</v>
      </c>
      <c r="J261" s="77" t="e">
        <f t="shared" si="245"/>
        <v>#REF!</v>
      </c>
      <c r="K261" s="61" t="s">
        <v>30</v>
      </c>
      <c r="L261" s="66" t="e">
        <f t="shared" si="246"/>
        <v>#REF!</v>
      </c>
      <c r="M261" s="66" t="e">
        <f t="shared" si="247"/>
        <v>#REF!</v>
      </c>
      <c r="N261" s="66" t="e">
        <f t="shared" si="248"/>
        <v>#REF!</v>
      </c>
      <c r="O261" s="66" t="e">
        <f t="shared" si="249"/>
        <v>#REF!</v>
      </c>
      <c r="P261" s="66" t="e">
        <f t="shared" si="250"/>
        <v>#REF!</v>
      </c>
      <c r="Q261" s="66" t="e">
        <f t="shared" si="251"/>
        <v>#REF!</v>
      </c>
      <c r="R261" s="66" t="e">
        <f t="shared" si="252"/>
        <v>#REF!</v>
      </c>
      <c r="S261" s="74" t="e">
        <f t="shared" si="253"/>
        <v>#REF!</v>
      </c>
      <c r="T261" s="61" t="s">
        <v>30</v>
      </c>
      <c r="U261" s="156" t="e">
        <f>#REF!</f>
        <v>#REF!</v>
      </c>
      <c r="V261" s="156" t="e">
        <f>#REF!</f>
        <v>#REF!</v>
      </c>
      <c r="W261" s="156" t="e">
        <f>#REF!</f>
        <v>#REF!</v>
      </c>
      <c r="X261" s="156" t="e">
        <f>#REF!</f>
        <v>#REF!</v>
      </c>
      <c r="Y261" s="156" t="e">
        <f>#REF!</f>
        <v>#REF!</v>
      </c>
      <c r="Z261" s="156" t="e">
        <f>#REF!</f>
        <v>#REF!</v>
      </c>
      <c r="AA261" s="156" t="e">
        <f>#REF!</f>
        <v>#REF!</v>
      </c>
      <c r="AB261" s="61" t="s">
        <v>30</v>
      </c>
      <c r="AC261" s="156" t="e">
        <f>#REF!</f>
        <v>#REF!</v>
      </c>
      <c r="AD261" s="156" t="e">
        <f>#REF!</f>
        <v>#REF!</v>
      </c>
      <c r="AE261" s="156" t="e">
        <f>#REF!</f>
        <v>#REF!</v>
      </c>
      <c r="AF261" s="156" t="e">
        <f>#REF!</f>
        <v>#REF!</v>
      </c>
      <c r="AG261" s="156" t="e">
        <f>#REF!</f>
        <v>#REF!</v>
      </c>
      <c r="AH261" s="156" t="e">
        <f>#REF!</f>
        <v>#REF!</v>
      </c>
      <c r="AI261" s="156" t="e">
        <f>#REF!</f>
        <v>#REF!</v>
      </c>
      <c r="AJ261" s="61" t="s">
        <v>30</v>
      </c>
      <c r="AK261" s="66" t="e">
        <f t="shared" si="254"/>
        <v>#REF!</v>
      </c>
      <c r="AL261" s="66" t="e">
        <f t="shared" si="271"/>
        <v>#REF!</v>
      </c>
      <c r="AM261" s="66" t="e">
        <f t="shared" si="272"/>
        <v>#REF!</v>
      </c>
      <c r="AN261" s="66" t="e">
        <f t="shared" si="256"/>
        <v>#REF!</v>
      </c>
      <c r="AO261" s="66" t="e">
        <f t="shared" si="257"/>
        <v>#REF!</v>
      </c>
      <c r="AP261" s="66" t="e">
        <f t="shared" si="258"/>
        <v>#REF!</v>
      </c>
      <c r="AQ261" s="66" t="e">
        <f t="shared" si="259"/>
        <v>#REF!</v>
      </c>
      <c r="AR261" s="74" t="e">
        <f t="shared" si="260"/>
        <v>#REF!</v>
      </c>
      <c r="AS261" s="74" t="e">
        <f t="shared" si="261"/>
        <v>#REF!</v>
      </c>
      <c r="AT261" s="61" t="s">
        <v>30</v>
      </c>
      <c r="AU261" s="66">
        <f t="shared" si="262"/>
        <v>0</v>
      </c>
      <c r="AV261" s="66">
        <f t="shared" si="263"/>
        <v>0</v>
      </c>
      <c r="AW261" s="66">
        <f t="shared" si="264"/>
        <v>0</v>
      </c>
      <c r="AX261" s="66">
        <f t="shared" si="265"/>
        <v>0</v>
      </c>
      <c r="AY261" s="66">
        <f t="shared" si="266"/>
        <v>0</v>
      </c>
      <c r="AZ261" s="66">
        <f t="shared" si="267"/>
        <v>0</v>
      </c>
      <c r="BA261" s="66">
        <f t="shared" si="268"/>
        <v>0</v>
      </c>
      <c r="BB261" s="74">
        <f t="shared" si="269"/>
        <v>0</v>
      </c>
    </row>
    <row r="262" spans="1:54" x14ac:dyDescent="0.25">
      <c r="A262" s="61" t="s">
        <v>31</v>
      </c>
      <c r="B262" s="136">
        <f t="shared" si="270"/>
        <v>0</v>
      </c>
      <c r="C262" s="156" t="e">
        <f>#REF!</f>
        <v>#REF!</v>
      </c>
      <c r="D262" s="156" t="e">
        <f>#REF!</f>
        <v>#REF!</v>
      </c>
      <c r="E262" s="156" t="e">
        <f>#REF!</f>
        <v>#REF!</v>
      </c>
      <c r="F262" s="156" t="e">
        <f>#REF!</f>
        <v>#REF!</v>
      </c>
      <c r="G262" s="156" t="e">
        <f>#REF!</f>
        <v>#REF!</v>
      </c>
      <c r="H262" s="156" t="e">
        <f>#REF!</f>
        <v>#REF!</v>
      </c>
      <c r="I262" s="156" t="e">
        <f>#REF!</f>
        <v>#REF!</v>
      </c>
      <c r="J262" s="77" t="e">
        <f t="shared" si="245"/>
        <v>#REF!</v>
      </c>
      <c r="K262" s="61" t="s">
        <v>31</v>
      </c>
      <c r="L262" s="66" t="e">
        <f t="shared" si="246"/>
        <v>#REF!</v>
      </c>
      <c r="M262" s="66" t="e">
        <f t="shared" si="247"/>
        <v>#REF!</v>
      </c>
      <c r="N262" s="66" t="e">
        <f t="shared" si="248"/>
        <v>#REF!</v>
      </c>
      <c r="O262" s="66" t="e">
        <f t="shared" si="249"/>
        <v>#REF!</v>
      </c>
      <c r="P262" s="66" t="e">
        <f t="shared" si="250"/>
        <v>#REF!</v>
      </c>
      <c r="Q262" s="66" t="e">
        <f t="shared" si="251"/>
        <v>#REF!</v>
      </c>
      <c r="R262" s="66" t="e">
        <f t="shared" si="252"/>
        <v>#REF!</v>
      </c>
      <c r="S262" s="74" t="e">
        <f t="shared" si="253"/>
        <v>#REF!</v>
      </c>
      <c r="T262" s="61" t="s">
        <v>31</v>
      </c>
      <c r="U262" s="156" t="e">
        <f>#REF!</f>
        <v>#REF!</v>
      </c>
      <c r="V262" s="156" t="e">
        <f>#REF!</f>
        <v>#REF!</v>
      </c>
      <c r="W262" s="156" t="e">
        <f>#REF!</f>
        <v>#REF!</v>
      </c>
      <c r="X262" s="156" t="e">
        <f>#REF!</f>
        <v>#REF!</v>
      </c>
      <c r="Y262" s="156" t="e">
        <f>#REF!</f>
        <v>#REF!</v>
      </c>
      <c r="Z262" s="156" t="e">
        <f>#REF!</f>
        <v>#REF!</v>
      </c>
      <c r="AA262" s="156" t="e">
        <f>#REF!</f>
        <v>#REF!</v>
      </c>
      <c r="AB262" s="61" t="s">
        <v>31</v>
      </c>
      <c r="AC262" s="156" t="e">
        <f>#REF!</f>
        <v>#REF!</v>
      </c>
      <c r="AD262" s="156" t="e">
        <f>#REF!</f>
        <v>#REF!</v>
      </c>
      <c r="AE262" s="156" t="e">
        <f>#REF!</f>
        <v>#REF!</v>
      </c>
      <c r="AF262" s="156" t="e">
        <f>#REF!</f>
        <v>#REF!</v>
      </c>
      <c r="AG262" s="156" t="e">
        <f>#REF!</f>
        <v>#REF!</v>
      </c>
      <c r="AH262" s="156" t="e">
        <f>#REF!</f>
        <v>#REF!</v>
      </c>
      <c r="AI262" s="156" t="e">
        <f>#REF!</f>
        <v>#REF!</v>
      </c>
      <c r="AJ262" s="61" t="s">
        <v>31</v>
      </c>
      <c r="AK262" s="66" t="e">
        <f t="shared" si="254"/>
        <v>#REF!</v>
      </c>
      <c r="AL262" s="66" t="e">
        <f t="shared" si="271"/>
        <v>#REF!</v>
      </c>
      <c r="AM262" s="66" t="e">
        <f t="shared" si="272"/>
        <v>#REF!</v>
      </c>
      <c r="AN262" s="66" t="e">
        <f t="shared" si="256"/>
        <v>#REF!</v>
      </c>
      <c r="AO262" s="66" t="e">
        <f t="shared" si="257"/>
        <v>#REF!</v>
      </c>
      <c r="AP262" s="66" t="e">
        <f t="shared" si="258"/>
        <v>#REF!</v>
      </c>
      <c r="AQ262" s="66" t="e">
        <f t="shared" si="259"/>
        <v>#REF!</v>
      </c>
      <c r="AR262" s="74" t="e">
        <f t="shared" si="260"/>
        <v>#REF!</v>
      </c>
      <c r="AS262" s="74" t="e">
        <f t="shared" si="261"/>
        <v>#REF!</v>
      </c>
      <c r="AT262" s="61" t="s">
        <v>31</v>
      </c>
      <c r="AU262" s="66">
        <f t="shared" si="262"/>
        <v>0</v>
      </c>
      <c r="AV262" s="66">
        <f t="shared" si="263"/>
        <v>0</v>
      </c>
      <c r="AW262" s="66">
        <f t="shared" si="264"/>
        <v>0</v>
      </c>
      <c r="AX262" s="66">
        <f t="shared" si="265"/>
        <v>0</v>
      </c>
      <c r="AY262" s="66">
        <f t="shared" si="266"/>
        <v>0</v>
      </c>
      <c r="AZ262" s="66">
        <f t="shared" si="267"/>
        <v>0</v>
      </c>
      <c r="BA262" s="66">
        <f t="shared" si="268"/>
        <v>0</v>
      </c>
      <c r="BB262" s="74">
        <f t="shared" si="269"/>
        <v>0</v>
      </c>
    </row>
    <row r="263" spans="1:54" x14ac:dyDescent="0.25">
      <c r="A263" s="61" t="s">
        <v>32</v>
      </c>
      <c r="B263" s="136">
        <f t="shared" si="270"/>
        <v>0</v>
      </c>
      <c r="C263" s="156" t="e">
        <f>#REF!</f>
        <v>#REF!</v>
      </c>
      <c r="D263" s="156" t="e">
        <f>#REF!</f>
        <v>#REF!</v>
      </c>
      <c r="E263" s="156" t="e">
        <f>#REF!</f>
        <v>#REF!</v>
      </c>
      <c r="F263" s="156" t="e">
        <f>#REF!</f>
        <v>#REF!</v>
      </c>
      <c r="G263" s="156" t="e">
        <f>#REF!</f>
        <v>#REF!</v>
      </c>
      <c r="H263" s="156" t="e">
        <f>#REF!</f>
        <v>#REF!</v>
      </c>
      <c r="I263" s="156" t="e">
        <f>#REF!</f>
        <v>#REF!</v>
      </c>
      <c r="J263" s="77" t="e">
        <f t="shared" si="245"/>
        <v>#REF!</v>
      </c>
      <c r="K263" s="61" t="s">
        <v>32</v>
      </c>
      <c r="L263" s="66" t="e">
        <f t="shared" si="246"/>
        <v>#REF!</v>
      </c>
      <c r="M263" s="66" t="e">
        <f t="shared" si="247"/>
        <v>#REF!</v>
      </c>
      <c r="N263" s="66" t="e">
        <f t="shared" si="248"/>
        <v>#REF!</v>
      </c>
      <c r="O263" s="66" t="e">
        <f t="shared" si="249"/>
        <v>#REF!</v>
      </c>
      <c r="P263" s="66" t="e">
        <f t="shared" si="250"/>
        <v>#REF!</v>
      </c>
      <c r="Q263" s="66" t="e">
        <f t="shared" si="251"/>
        <v>#REF!</v>
      </c>
      <c r="R263" s="66" t="e">
        <f t="shared" si="252"/>
        <v>#REF!</v>
      </c>
      <c r="S263" s="74" t="e">
        <f t="shared" si="253"/>
        <v>#REF!</v>
      </c>
      <c r="T263" s="61" t="s">
        <v>32</v>
      </c>
      <c r="U263" s="156" t="e">
        <f>#REF!</f>
        <v>#REF!</v>
      </c>
      <c r="V263" s="156" t="e">
        <f>#REF!</f>
        <v>#REF!</v>
      </c>
      <c r="W263" s="156" t="e">
        <f>#REF!</f>
        <v>#REF!</v>
      </c>
      <c r="X263" s="156" t="e">
        <f>#REF!</f>
        <v>#REF!</v>
      </c>
      <c r="Y263" s="156" t="e">
        <f>#REF!</f>
        <v>#REF!</v>
      </c>
      <c r="Z263" s="156" t="e">
        <f>#REF!</f>
        <v>#REF!</v>
      </c>
      <c r="AA263" s="156" t="e">
        <f>#REF!</f>
        <v>#REF!</v>
      </c>
      <c r="AB263" s="61" t="s">
        <v>32</v>
      </c>
      <c r="AC263" s="156" t="e">
        <f>#REF!</f>
        <v>#REF!</v>
      </c>
      <c r="AD263" s="156" t="e">
        <f>#REF!</f>
        <v>#REF!</v>
      </c>
      <c r="AE263" s="156" t="e">
        <f>#REF!</f>
        <v>#REF!</v>
      </c>
      <c r="AF263" s="156" t="e">
        <f>#REF!</f>
        <v>#REF!</v>
      </c>
      <c r="AG263" s="156" t="e">
        <f>#REF!</f>
        <v>#REF!</v>
      </c>
      <c r="AH263" s="156" t="e">
        <f>#REF!</f>
        <v>#REF!</v>
      </c>
      <c r="AI263" s="156" t="e">
        <f>#REF!</f>
        <v>#REF!</v>
      </c>
      <c r="AJ263" s="61" t="s">
        <v>32</v>
      </c>
      <c r="AK263" s="66" t="e">
        <f t="shared" si="254"/>
        <v>#REF!</v>
      </c>
      <c r="AL263" s="66" t="e">
        <f t="shared" si="271"/>
        <v>#REF!</v>
      </c>
      <c r="AM263" s="66" t="e">
        <f t="shared" si="272"/>
        <v>#REF!</v>
      </c>
      <c r="AN263" s="66" t="e">
        <f t="shared" si="256"/>
        <v>#REF!</v>
      </c>
      <c r="AO263" s="66" t="e">
        <f t="shared" si="257"/>
        <v>#REF!</v>
      </c>
      <c r="AP263" s="66" t="e">
        <f t="shared" si="258"/>
        <v>#REF!</v>
      </c>
      <c r="AQ263" s="66" t="e">
        <f t="shared" si="259"/>
        <v>#REF!</v>
      </c>
      <c r="AR263" s="74" t="e">
        <f t="shared" si="260"/>
        <v>#REF!</v>
      </c>
      <c r="AS263" s="74" t="e">
        <f t="shared" si="261"/>
        <v>#REF!</v>
      </c>
      <c r="AT263" s="61" t="s">
        <v>32</v>
      </c>
      <c r="AU263" s="66">
        <f t="shared" si="262"/>
        <v>0</v>
      </c>
      <c r="AV263" s="66">
        <f t="shared" si="263"/>
        <v>0</v>
      </c>
      <c r="AW263" s="66">
        <f t="shared" si="264"/>
        <v>0</v>
      </c>
      <c r="AX263" s="66">
        <f t="shared" si="265"/>
        <v>0</v>
      </c>
      <c r="AY263" s="66">
        <f t="shared" si="266"/>
        <v>0</v>
      </c>
      <c r="AZ263" s="66">
        <f t="shared" si="267"/>
        <v>0</v>
      </c>
      <c r="BA263" s="66">
        <f t="shared" si="268"/>
        <v>0</v>
      </c>
      <c r="BB263" s="74">
        <f t="shared" si="269"/>
        <v>0</v>
      </c>
    </row>
    <row r="264" spans="1:54" x14ac:dyDescent="0.25">
      <c r="A264" s="61" t="s">
        <v>33</v>
      </c>
      <c r="B264" s="136">
        <f t="shared" si="270"/>
        <v>24.810817438679351</v>
      </c>
      <c r="C264" s="156" t="e">
        <f>#REF!</f>
        <v>#REF!</v>
      </c>
      <c r="D264" s="156" t="e">
        <f>#REF!</f>
        <v>#REF!</v>
      </c>
      <c r="E264" s="156" t="e">
        <f>#REF!</f>
        <v>#REF!</v>
      </c>
      <c r="F264" s="156" t="e">
        <f>#REF!</f>
        <v>#REF!</v>
      </c>
      <c r="G264" s="156" t="e">
        <f>#REF!</f>
        <v>#REF!</v>
      </c>
      <c r="H264" s="156" t="e">
        <f>#REF!</f>
        <v>#REF!</v>
      </c>
      <c r="I264" s="156" t="e">
        <f>#REF!</f>
        <v>#REF!</v>
      </c>
      <c r="J264" s="77" t="e">
        <f t="shared" si="245"/>
        <v>#REF!</v>
      </c>
      <c r="K264" s="61" t="s">
        <v>33</v>
      </c>
      <c r="L264" s="66" t="e">
        <f t="shared" si="246"/>
        <v>#REF!</v>
      </c>
      <c r="M264" s="66" t="e">
        <f t="shared" si="247"/>
        <v>#REF!</v>
      </c>
      <c r="N264" s="66" t="e">
        <f t="shared" si="248"/>
        <v>#REF!</v>
      </c>
      <c r="O264" s="66" t="e">
        <f t="shared" si="249"/>
        <v>#REF!</v>
      </c>
      <c r="P264" s="66" t="e">
        <f t="shared" si="250"/>
        <v>#REF!</v>
      </c>
      <c r="Q264" s="66" t="e">
        <f t="shared" si="251"/>
        <v>#REF!</v>
      </c>
      <c r="R264" s="66" t="e">
        <f t="shared" si="252"/>
        <v>#REF!</v>
      </c>
      <c r="S264" s="74" t="e">
        <f t="shared" si="253"/>
        <v>#REF!</v>
      </c>
      <c r="T264" s="61" t="s">
        <v>33</v>
      </c>
      <c r="U264" s="156" t="e">
        <f>#REF!</f>
        <v>#REF!</v>
      </c>
      <c r="V264" s="156" t="e">
        <f>#REF!</f>
        <v>#REF!</v>
      </c>
      <c r="W264" s="156" t="e">
        <f>#REF!</f>
        <v>#REF!</v>
      </c>
      <c r="X264" s="156" t="e">
        <f>#REF!</f>
        <v>#REF!</v>
      </c>
      <c r="Y264" s="156" t="e">
        <f>#REF!</f>
        <v>#REF!</v>
      </c>
      <c r="Z264" s="156" t="e">
        <f>#REF!</f>
        <v>#REF!</v>
      </c>
      <c r="AA264" s="156" t="e">
        <f>#REF!</f>
        <v>#REF!</v>
      </c>
      <c r="AB264" s="61" t="s">
        <v>33</v>
      </c>
      <c r="AC264" s="156" t="e">
        <f>#REF!</f>
        <v>#REF!</v>
      </c>
      <c r="AD264" s="156" t="e">
        <f>#REF!</f>
        <v>#REF!</v>
      </c>
      <c r="AE264" s="156" t="e">
        <f>#REF!</f>
        <v>#REF!</v>
      </c>
      <c r="AF264" s="156" t="e">
        <f>#REF!</f>
        <v>#REF!</v>
      </c>
      <c r="AG264" s="156" t="e">
        <f>#REF!</f>
        <v>#REF!</v>
      </c>
      <c r="AH264" s="156" t="e">
        <f>#REF!</f>
        <v>#REF!</v>
      </c>
      <c r="AI264" s="156" t="e">
        <f>#REF!</f>
        <v>#REF!</v>
      </c>
      <c r="AJ264" s="61" t="s">
        <v>33</v>
      </c>
      <c r="AK264" s="66" t="e">
        <f t="shared" si="254"/>
        <v>#REF!</v>
      </c>
      <c r="AL264" s="66" t="e">
        <f t="shared" si="271"/>
        <v>#REF!</v>
      </c>
      <c r="AM264" s="66" t="e">
        <f t="shared" si="272"/>
        <v>#REF!</v>
      </c>
      <c r="AN264" s="66" t="e">
        <f t="shared" si="256"/>
        <v>#REF!</v>
      </c>
      <c r="AO264" s="66" t="e">
        <f t="shared" si="257"/>
        <v>#REF!</v>
      </c>
      <c r="AP264" s="66" t="e">
        <f t="shared" si="258"/>
        <v>#REF!</v>
      </c>
      <c r="AQ264" s="66" t="e">
        <f t="shared" si="259"/>
        <v>#REF!</v>
      </c>
      <c r="AR264" s="74" t="e">
        <f t="shared" si="260"/>
        <v>#REF!</v>
      </c>
      <c r="AS264" s="74" t="e">
        <f t="shared" si="261"/>
        <v>#REF!</v>
      </c>
      <c r="AT264" s="61" t="s">
        <v>33</v>
      </c>
      <c r="AU264" s="66">
        <f>IFERROR(L264*(1-U264/(AC264)),0)</f>
        <v>0</v>
      </c>
      <c r="AV264" s="66">
        <f t="shared" si="263"/>
        <v>0</v>
      </c>
      <c r="AW264" s="66">
        <f t="shared" si="264"/>
        <v>0</v>
      </c>
      <c r="AX264" s="66">
        <f t="shared" si="265"/>
        <v>0</v>
      </c>
      <c r="AY264" s="66">
        <f t="shared" si="266"/>
        <v>0</v>
      </c>
      <c r="AZ264" s="66">
        <f t="shared" si="267"/>
        <v>0</v>
      </c>
      <c r="BA264" s="66">
        <f t="shared" si="268"/>
        <v>0</v>
      </c>
      <c r="BB264" s="74">
        <f t="shared" si="269"/>
        <v>0</v>
      </c>
    </row>
    <row r="265" spans="1:54" x14ac:dyDescent="0.25">
      <c r="A265" s="61" t="s">
        <v>34</v>
      </c>
      <c r="B265" s="136">
        <f t="shared" si="270"/>
        <v>0</v>
      </c>
      <c r="C265" s="156" t="e">
        <f>#REF!</f>
        <v>#REF!</v>
      </c>
      <c r="D265" s="156" t="e">
        <f>#REF!</f>
        <v>#REF!</v>
      </c>
      <c r="E265" s="156" t="e">
        <f>#REF!</f>
        <v>#REF!</v>
      </c>
      <c r="F265" s="156" t="e">
        <f>#REF!</f>
        <v>#REF!</v>
      </c>
      <c r="G265" s="156" t="e">
        <f>#REF!</f>
        <v>#REF!</v>
      </c>
      <c r="H265" s="156" t="e">
        <f>#REF!</f>
        <v>#REF!</v>
      </c>
      <c r="I265" s="156" t="e">
        <f>#REF!</f>
        <v>#REF!</v>
      </c>
      <c r="J265" s="77" t="e">
        <f t="shared" si="245"/>
        <v>#REF!</v>
      </c>
      <c r="K265" s="61" t="s">
        <v>34</v>
      </c>
      <c r="L265" s="66" t="e">
        <f t="shared" si="246"/>
        <v>#REF!</v>
      </c>
      <c r="M265" s="66" t="e">
        <f t="shared" si="247"/>
        <v>#REF!</v>
      </c>
      <c r="N265" s="66" t="e">
        <f t="shared" si="248"/>
        <v>#REF!</v>
      </c>
      <c r="O265" s="66" t="e">
        <f t="shared" si="249"/>
        <v>#REF!</v>
      </c>
      <c r="P265" s="66" t="e">
        <f t="shared" si="250"/>
        <v>#REF!</v>
      </c>
      <c r="Q265" s="66" t="e">
        <f t="shared" si="251"/>
        <v>#REF!</v>
      </c>
      <c r="R265" s="66" t="e">
        <f t="shared" si="252"/>
        <v>#REF!</v>
      </c>
      <c r="S265" s="74" t="e">
        <f>SUM(L265:R265)</f>
        <v>#REF!</v>
      </c>
      <c r="T265" s="61" t="s">
        <v>34</v>
      </c>
      <c r="U265" s="156" t="e">
        <f>#REF!</f>
        <v>#REF!</v>
      </c>
      <c r="V265" s="156" t="e">
        <f>#REF!</f>
        <v>#REF!</v>
      </c>
      <c r="W265" s="156" t="e">
        <f>#REF!</f>
        <v>#REF!</v>
      </c>
      <c r="X265" s="156" t="e">
        <f>#REF!</f>
        <v>#REF!</v>
      </c>
      <c r="Y265" s="156" t="e">
        <f>#REF!</f>
        <v>#REF!</v>
      </c>
      <c r="Z265" s="156" t="e">
        <f>#REF!</f>
        <v>#REF!</v>
      </c>
      <c r="AA265" s="156" t="e">
        <f>#REF!</f>
        <v>#REF!</v>
      </c>
      <c r="AB265" s="61" t="s">
        <v>34</v>
      </c>
      <c r="AC265" s="156" t="e">
        <f>#REF!</f>
        <v>#REF!</v>
      </c>
      <c r="AD265" s="156" t="e">
        <f>#REF!</f>
        <v>#REF!</v>
      </c>
      <c r="AE265" s="156" t="e">
        <f>#REF!</f>
        <v>#REF!</v>
      </c>
      <c r="AF265" s="156" t="e">
        <f>#REF!</f>
        <v>#REF!</v>
      </c>
      <c r="AG265" s="156" t="e">
        <f>#REF!</f>
        <v>#REF!</v>
      </c>
      <c r="AH265" s="156" t="e">
        <f>#REF!</f>
        <v>#REF!</v>
      </c>
      <c r="AI265" s="156" t="e">
        <f>#REF!</f>
        <v>#REF!</v>
      </c>
      <c r="AJ265" s="61" t="s">
        <v>34</v>
      </c>
      <c r="AK265" s="66" t="e">
        <f t="shared" si="254"/>
        <v>#REF!</v>
      </c>
      <c r="AL265" s="66" t="e">
        <f t="shared" si="271"/>
        <v>#REF!</v>
      </c>
      <c r="AM265" s="66" t="e">
        <f t="shared" si="272"/>
        <v>#REF!</v>
      </c>
      <c r="AN265" s="66" t="e">
        <f t="shared" si="256"/>
        <v>#REF!</v>
      </c>
      <c r="AO265" s="66" t="e">
        <f t="shared" si="257"/>
        <v>#REF!</v>
      </c>
      <c r="AP265" s="66" t="e">
        <f t="shared" si="258"/>
        <v>#REF!</v>
      </c>
      <c r="AQ265" s="66" t="e">
        <f t="shared" si="259"/>
        <v>#REF!</v>
      </c>
      <c r="AR265" s="74" t="e">
        <f t="shared" si="260"/>
        <v>#REF!</v>
      </c>
      <c r="AS265" s="74" t="e">
        <f t="shared" si="261"/>
        <v>#REF!</v>
      </c>
      <c r="AT265" s="61" t="s">
        <v>34</v>
      </c>
      <c r="AU265" s="66">
        <f t="shared" ref="AU265:AU268" si="273">IFERROR(L265*(1-U265/(AC265)),0)</f>
        <v>0</v>
      </c>
      <c r="AV265" s="66">
        <f t="shared" si="263"/>
        <v>0</v>
      </c>
      <c r="AW265" s="66">
        <f t="shared" si="264"/>
        <v>0</v>
      </c>
      <c r="AX265" s="66">
        <f t="shared" si="265"/>
        <v>0</v>
      </c>
      <c r="AY265" s="66">
        <f t="shared" si="266"/>
        <v>0</v>
      </c>
      <c r="AZ265" s="66">
        <f t="shared" si="267"/>
        <v>0</v>
      </c>
      <c r="BA265" s="66">
        <f t="shared" si="268"/>
        <v>0</v>
      </c>
      <c r="BB265" s="74">
        <f t="shared" si="269"/>
        <v>0</v>
      </c>
    </row>
    <row r="266" spans="1:54" x14ac:dyDescent="0.25">
      <c r="A266" s="61" t="s">
        <v>35</v>
      </c>
      <c r="B266" s="136">
        <f t="shared" si="270"/>
        <v>0</v>
      </c>
      <c r="C266" s="156" t="e">
        <f>#REF!</f>
        <v>#REF!</v>
      </c>
      <c r="D266" s="156" t="e">
        <f>#REF!</f>
        <v>#REF!</v>
      </c>
      <c r="E266" s="156" t="e">
        <f>#REF!</f>
        <v>#REF!</v>
      </c>
      <c r="F266" s="156" t="e">
        <f>#REF!</f>
        <v>#REF!</v>
      </c>
      <c r="G266" s="156" t="e">
        <f>#REF!</f>
        <v>#REF!</v>
      </c>
      <c r="H266" s="156" t="e">
        <f>#REF!</f>
        <v>#REF!</v>
      </c>
      <c r="I266" s="156" t="e">
        <f>#REF!</f>
        <v>#REF!</v>
      </c>
      <c r="J266" s="77" t="e">
        <f t="shared" si="245"/>
        <v>#REF!</v>
      </c>
      <c r="K266" s="61" t="s">
        <v>35</v>
      </c>
      <c r="L266" s="66" t="e">
        <f t="shared" si="246"/>
        <v>#REF!</v>
      </c>
      <c r="M266" s="66" t="e">
        <f t="shared" si="247"/>
        <v>#REF!</v>
      </c>
      <c r="N266" s="66" t="e">
        <f t="shared" si="248"/>
        <v>#REF!</v>
      </c>
      <c r="O266" s="66" t="e">
        <f t="shared" si="249"/>
        <v>#REF!</v>
      </c>
      <c r="P266" s="66" t="e">
        <f t="shared" si="250"/>
        <v>#REF!</v>
      </c>
      <c r="Q266" s="66" t="e">
        <f t="shared" si="251"/>
        <v>#REF!</v>
      </c>
      <c r="R266" s="66" t="e">
        <f t="shared" si="252"/>
        <v>#REF!</v>
      </c>
      <c r="S266" s="74" t="e">
        <f>SUM(L266:R266)</f>
        <v>#REF!</v>
      </c>
      <c r="T266" s="61" t="s">
        <v>35</v>
      </c>
      <c r="U266" s="156" t="e">
        <f>#REF!</f>
        <v>#REF!</v>
      </c>
      <c r="V266" s="156" t="e">
        <f>#REF!</f>
        <v>#REF!</v>
      </c>
      <c r="W266" s="156" t="e">
        <f>#REF!</f>
        <v>#REF!</v>
      </c>
      <c r="X266" s="156" t="e">
        <f>#REF!</f>
        <v>#REF!</v>
      </c>
      <c r="Y266" s="156" t="e">
        <f>#REF!</f>
        <v>#REF!</v>
      </c>
      <c r="Z266" s="156" t="e">
        <f>#REF!</f>
        <v>#REF!</v>
      </c>
      <c r="AA266" s="156" t="e">
        <f>#REF!</f>
        <v>#REF!</v>
      </c>
      <c r="AB266" s="61" t="s">
        <v>35</v>
      </c>
      <c r="AC266" s="156" t="e">
        <f>#REF!</f>
        <v>#REF!</v>
      </c>
      <c r="AD266" s="156" t="e">
        <f>#REF!</f>
        <v>#REF!</v>
      </c>
      <c r="AE266" s="156" t="e">
        <f>#REF!</f>
        <v>#REF!</v>
      </c>
      <c r="AF266" s="156" t="e">
        <f>#REF!</f>
        <v>#REF!</v>
      </c>
      <c r="AG266" s="156" t="e">
        <f>#REF!</f>
        <v>#REF!</v>
      </c>
      <c r="AH266" s="156" t="e">
        <f>#REF!</f>
        <v>#REF!</v>
      </c>
      <c r="AI266" s="156" t="e">
        <f>#REF!</f>
        <v>#REF!</v>
      </c>
      <c r="AJ266" s="61" t="s">
        <v>35</v>
      </c>
      <c r="AK266" s="66" t="e">
        <f t="shared" si="254"/>
        <v>#REF!</v>
      </c>
      <c r="AL266" s="66" t="e">
        <f t="shared" si="271"/>
        <v>#REF!</v>
      </c>
      <c r="AM266" s="66" t="e">
        <f t="shared" si="272"/>
        <v>#REF!</v>
      </c>
      <c r="AN266" s="66" t="e">
        <f t="shared" si="256"/>
        <v>#REF!</v>
      </c>
      <c r="AO266" s="66" t="e">
        <f t="shared" si="257"/>
        <v>#REF!</v>
      </c>
      <c r="AP266" s="66" t="e">
        <f t="shared" si="258"/>
        <v>#REF!</v>
      </c>
      <c r="AQ266" s="66" t="e">
        <f t="shared" si="259"/>
        <v>#REF!</v>
      </c>
      <c r="AR266" s="74" t="e">
        <f t="shared" si="260"/>
        <v>#REF!</v>
      </c>
      <c r="AS266" s="74" t="e">
        <f t="shared" si="261"/>
        <v>#REF!</v>
      </c>
      <c r="AT266" s="61" t="s">
        <v>35</v>
      </c>
      <c r="AU266" s="66">
        <f t="shared" si="273"/>
        <v>0</v>
      </c>
      <c r="AV266" s="66">
        <f t="shared" si="263"/>
        <v>0</v>
      </c>
      <c r="AW266" s="66">
        <f t="shared" si="264"/>
        <v>0</v>
      </c>
      <c r="AX266" s="66">
        <f t="shared" si="265"/>
        <v>0</v>
      </c>
      <c r="AY266" s="66">
        <f t="shared" si="266"/>
        <v>0</v>
      </c>
      <c r="AZ266" s="66">
        <f t="shared" si="267"/>
        <v>0</v>
      </c>
      <c r="BA266" s="66">
        <f t="shared" si="268"/>
        <v>0</v>
      </c>
      <c r="BB266" s="74">
        <f t="shared" si="269"/>
        <v>0</v>
      </c>
    </row>
    <row r="267" spans="1:54" x14ac:dyDescent="0.25">
      <c r="A267" s="61" t="s">
        <v>36</v>
      </c>
      <c r="B267" s="136">
        <f t="shared" si="270"/>
        <v>80.144400000000005</v>
      </c>
      <c r="C267" s="156" t="e">
        <f>#REF!</f>
        <v>#REF!</v>
      </c>
      <c r="D267" s="156" t="e">
        <f>#REF!</f>
        <v>#REF!</v>
      </c>
      <c r="E267" s="156" t="e">
        <f>#REF!</f>
        <v>#REF!</v>
      </c>
      <c r="F267" s="156" t="e">
        <f>#REF!</f>
        <v>#REF!</v>
      </c>
      <c r="G267" s="156" t="e">
        <f>#REF!</f>
        <v>#REF!</v>
      </c>
      <c r="H267" s="156" t="e">
        <f>#REF!</f>
        <v>#REF!</v>
      </c>
      <c r="I267" s="156" t="e">
        <f>#REF!</f>
        <v>#REF!</v>
      </c>
      <c r="J267" s="77" t="e">
        <f t="shared" si="245"/>
        <v>#REF!</v>
      </c>
      <c r="K267" s="61" t="s">
        <v>36</v>
      </c>
      <c r="L267" s="66" t="e">
        <f t="shared" si="246"/>
        <v>#REF!</v>
      </c>
      <c r="M267" s="66" t="e">
        <f t="shared" si="247"/>
        <v>#REF!</v>
      </c>
      <c r="N267" s="66" t="e">
        <f t="shared" si="248"/>
        <v>#REF!</v>
      </c>
      <c r="O267" s="66" t="e">
        <f t="shared" si="249"/>
        <v>#REF!</v>
      </c>
      <c r="P267" s="66" t="e">
        <f t="shared" si="250"/>
        <v>#REF!</v>
      </c>
      <c r="Q267" s="66" t="e">
        <f t="shared" si="251"/>
        <v>#REF!</v>
      </c>
      <c r="R267" s="66" t="e">
        <f t="shared" si="252"/>
        <v>#REF!</v>
      </c>
      <c r="S267" s="74" t="e">
        <f>SUM(L267:R267)</f>
        <v>#REF!</v>
      </c>
      <c r="T267" s="61" t="s">
        <v>36</v>
      </c>
      <c r="U267" s="156" t="e">
        <f>#REF!</f>
        <v>#REF!</v>
      </c>
      <c r="V267" s="156" t="e">
        <f>#REF!</f>
        <v>#REF!</v>
      </c>
      <c r="W267" s="156" t="e">
        <f>#REF!</f>
        <v>#REF!</v>
      </c>
      <c r="X267" s="156" t="e">
        <f>#REF!</f>
        <v>#REF!</v>
      </c>
      <c r="Y267" s="156" t="e">
        <f>#REF!</f>
        <v>#REF!</v>
      </c>
      <c r="Z267" s="156" t="e">
        <f>#REF!</f>
        <v>#REF!</v>
      </c>
      <c r="AA267" s="156" t="e">
        <f>#REF!</f>
        <v>#REF!</v>
      </c>
      <c r="AB267" s="61" t="s">
        <v>36</v>
      </c>
      <c r="AC267" s="156" t="e">
        <f>#REF!</f>
        <v>#REF!</v>
      </c>
      <c r="AD267" s="156" t="e">
        <f>#REF!</f>
        <v>#REF!</v>
      </c>
      <c r="AE267" s="156" t="e">
        <f>#REF!</f>
        <v>#REF!</v>
      </c>
      <c r="AF267" s="156" t="e">
        <f>#REF!</f>
        <v>#REF!</v>
      </c>
      <c r="AG267" s="156" t="e">
        <f>#REF!</f>
        <v>#REF!</v>
      </c>
      <c r="AH267" s="156" t="e">
        <f>#REF!</f>
        <v>#REF!</v>
      </c>
      <c r="AI267" s="156" t="e">
        <f>#REF!</f>
        <v>#REF!</v>
      </c>
      <c r="AJ267" s="61" t="s">
        <v>36</v>
      </c>
      <c r="AK267" s="66" t="e">
        <f t="shared" si="254"/>
        <v>#REF!</v>
      </c>
      <c r="AL267" s="66" t="e">
        <f>V267*M267</f>
        <v>#REF!</v>
      </c>
      <c r="AM267" s="66" t="e">
        <f t="shared" si="272"/>
        <v>#REF!</v>
      </c>
      <c r="AN267" s="66" t="e">
        <f t="shared" si="256"/>
        <v>#REF!</v>
      </c>
      <c r="AO267" s="66" t="e">
        <f t="shared" si="257"/>
        <v>#REF!</v>
      </c>
      <c r="AP267" s="66" t="e">
        <f t="shared" si="258"/>
        <v>#REF!</v>
      </c>
      <c r="AQ267" s="66" t="e">
        <f t="shared" si="259"/>
        <v>#REF!</v>
      </c>
      <c r="AR267" s="74" t="e">
        <f t="shared" si="260"/>
        <v>#REF!</v>
      </c>
      <c r="AS267" s="74" t="e">
        <f t="shared" si="261"/>
        <v>#REF!</v>
      </c>
      <c r="AT267" s="61" t="s">
        <v>36</v>
      </c>
      <c r="AU267" s="66">
        <f t="shared" si="273"/>
        <v>0</v>
      </c>
      <c r="AV267" s="66">
        <f t="shared" si="263"/>
        <v>0</v>
      </c>
      <c r="AW267" s="66">
        <f t="shared" si="264"/>
        <v>0</v>
      </c>
      <c r="AX267" s="66">
        <f t="shared" si="265"/>
        <v>0</v>
      </c>
      <c r="AY267" s="66">
        <f t="shared" si="266"/>
        <v>0</v>
      </c>
      <c r="AZ267" s="66">
        <f t="shared" si="267"/>
        <v>0</v>
      </c>
      <c r="BA267" s="66">
        <f t="shared" si="268"/>
        <v>0</v>
      </c>
      <c r="BB267" s="74">
        <f t="shared" si="269"/>
        <v>0</v>
      </c>
    </row>
    <row r="268" spans="1:54" x14ac:dyDescent="0.25">
      <c r="A268" s="61" t="s">
        <v>37</v>
      </c>
      <c r="B268" s="136">
        <f t="shared" si="270"/>
        <v>0</v>
      </c>
      <c r="C268" s="156" t="e">
        <f>#REF!</f>
        <v>#REF!</v>
      </c>
      <c r="D268" s="156" t="e">
        <f>#REF!</f>
        <v>#REF!</v>
      </c>
      <c r="E268" s="156" t="e">
        <f>#REF!</f>
        <v>#REF!</v>
      </c>
      <c r="F268" s="156" t="e">
        <f>#REF!</f>
        <v>#REF!</v>
      </c>
      <c r="G268" s="156" t="e">
        <f>#REF!</f>
        <v>#REF!</v>
      </c>
      <c r="H268" s="156" t="e">
        <f>#REF!</f>
        <v>#REF!</v>
      </c>
      <c r="I268" s="156" t="e">
        <f>#REF!</f>
        <v>#REF!</v>
      </c>
      <c r="J268" s="77" t="e">
        <f t="shared" si="245"/>
        <v>#REF!</v>
      </c>
      <c r="K268" s="61" t="s">
        <v>37</v>
      </c>
      <c r="L268" s="66" t="e">
        <f t="shared" si="246"/>
        <v>#REF!</v>
      </c>
      <c r="M268" s="66" t="e">
        <f t="shared" si="247"/>
        <v>#REF!</v>
      </c>
      <c r="N268" s="66" t="e">
        <f t="shared" si="248"/>
        <v>#REF!</v>
      </c>
      <c r="O268" s="66" t="e">
        <f t="shared" si="249"/>
        <v>#REF!</v>
      </c>
      <c r="P268" s="66" t="e">
        <f t="shared" si="250"/>
        <v>#REF!</v>
      </c>
      <c r="Q268" s="66" t="e">
        <f t="shared" si="251"/>
        <v>#REF!</v>
      </c>
      <c r="R268" s="66" t="e">
        <f t="shared" si="252"/>
        <v>#REF!</v>
      </c>
      <c r="S268" s="74" t="e">
        <f>SUM(L268:R268)</f>
        <v>#REF!</v>
      </c>
      <c r="T268" s="61" t="s">
        <v>37</v>
      </c>
      <c r="U268" s="156" t="e">
        <f>#REF!</f>
        <v>#REF!</v>
      </c>
      <c r="V268" s="156" t="e">
        <f>#REF!</f>
        <v>#REF!</v>
      </c>
      <c r="W268" s="156" t="e">
        <f>#REF!</f>
        <v>#REF!</v>
      </c>
      <c r="X268" s="156" t="e">
        <f>#REF!</f>
        <v>#REF!</v>
      </c>
      <c r="Y268" s="156" t="e">
        <f>#REF!</f>
        <v>#REF!</v>
      </c>
      <c r="Z268" s="156" t="e">
        <f>#REF!</f>
        <v>#REF!</v>
      </c>
      <c r="AA268" s="156" t="e">
        <f>#REF!</f>
        <v>#REF!</v>
      </c>
      <c r="AB268" s="61" t="s">
        <v>37</v>
      </c>
      <c r="AC268" s="156" t="e">
        <f>#REF!</f>
        <v>#REF!</v>
      </c>
      <c r="AD268" s="156" t="e">
        <f>#REF!</f>
        <v>#REF!</v>
      </c>
      <c r="AE268" s="156" t="e">
        <f>#REF!</f>
        <v>#REF!</v>
      </c>
      <c r="AF268" s="156" t="e">
        <f>#REF!</f>
        <v>#REF!</v>
      </c>
      <c r="AG268" s="156" t="e">
        <f>#REF!</f>
        <v>#REF!</v>
      </c>
      <c r="AH268" s="156" t="e">
        <f>#REF!</f>
        <v>#REF!</v>
      </c>
      <c r="AI268" s="156" t="e">
        <f>#REF!</f>
        <v>#REF!</v>
      </c>
      <c r="AJ268" s="61" t="s">
        <v>37</v>
      </c>
      <c r="AK268" s="66" t="e">
        <f t="shared" si="254"/>
        <v>#REF!</v>
      </c>
      <c r="AL268" s="66" t="e">
        <f t="shared" ref="AL268" si="274">V268*M268</f>
        <v>#REF!</v>
      </c>
      <c r="AM268" s="66" t="e">
        <f t="shared" si="272"/>
        <v>#REF!</v>
      </c>
      <c r="AN268" s="66" t="e">
        <f t="shared" si="256"/>
        <v>#REF!</v>
      </c>
      <c r="AO268" s="66" t="e">
        <f t="shared" si="257"/>
        <v>#REF!</v>
      </c>
      <c r="AP268" s="66" t="e">
        <f t="shared" si="258"/>
        <v>#REF!</v>
      </c>
      <c r="AQ268" s="66" t="e">
        <f t="shared" si="259"/>
        <v>#REF!</v>
      </c>
      <c r="AR268" s="74" t="e">
        <f t="shared" si="260"/>
        <v>#REF!</v>
      </c>
      <c r="AS268" s="74" t="e">
        <f t="shared" si="261"/>
        <v>#REF!</v>
      </c>
      <c r="AT268" s="61" t="s">
        <v>37</v>
      </c>
      <c r="AU268" s="66">
        <f t="shared" si="273"/>
        <v>0</v>
      </c>
      <c r="AV268" s="66">
        <f t="shared" si="263"/>
        <v>0</v>
      </c>
      <c r="AW268" s="66">
        <f t="shared" si="264"/>
        <v>0</v>
      </c>
      <c r="AX268" s="66">
        <f t="shared" si="265"/>
        <v>0</v>
      </c>
      <c r="AY268" s="66">
        <f t="shared" si="266"/>
        <v>0</v>
      </c>
      <c r="AZ268" s="66">
        <f t="shared" si="267"/>
        <v>0</v>
      </c>
      <c r="BA268" s="66">
        <f t="shared" si="268"/>
        <v>0</v>
      </c>
      <c r="BB268" s="74">
        <f t="shared" si="269"/>
        <v>0</v>
      </c>
    </row>
    <row r="269" spans="1:54" x14ac:dyDescent="0.25">
      <c r="A269" s="59"/>
      <c r="B269" s="69">
        <f>SUM(B251:B268)</f>
        <v>1838.8090356449288</v>
      </c>
      <c r="C269" s="70"/>
      <c r="D269" s="70"/>
      <c r="E269" s="70"/>
      <c r="F269" s="70"/>
      <c r="G269" s="70"/>
      <c r="H269" s="70"/>
      <c r="I269" s="70"/>
      <c r="J269" s="70"/>
      <c r="K269" s="73" t="s">
        <v>38</v>
      </c>
      <c r="L269" s="74" t="e">
        <f t="shared" ref="L269" si="275">SUM(L251:L268)</f>
        <v>#REF!</v>
      </c>
      <c r="M269" s="74" t="e">
        <f>SUM(M251:M268)</f>
        <v>#REF!</v>
      </c>
      <c r="N269" s="74" t="e">
        <f t="shared" ref="N269:S269" si="276">SUM(N251:N268)</f>
        <v>#REF!</v>
      </c>
      <c r="O269" s="74" t="e">
        <f t="shared" si="276"/>
        <v>#REF!</v>
      </c>
      <c r="P269" s="74" t="e">
        <f t="shared" si="276"/>
        <v>#REF!</v>
      </c>
      <c r="Q269" s="74" t="e">
        <f t="shared" si="276"/>
        <v>#REF!</v>
      </c>
      <c r="R269" s="74" t="e">
        <f t="shared" si="276"/>
        <v>#REF!</v>
      </c>
      <c r="S269" s="74" t="e">
        <f t="shared" si="276"/>
        <v>#REF!</v>
      </c>
      <c r="T269" s="71"/>
      <c r="U269" s="70"/>
      <c r="V269" s="70"/>
      <c r="W269" s="70"/>
      <c r="X269" s="70"/>
      <c r="Y269" s="70"/>
      <c r="Z269" s="70"/>
      <c r="AA269" s="70"/>
      <c r="AB269" s="70"/>
      <c r="AC269" s="70"/>
      <c r="AD269" s="70"/>
      <c r="AE269" s="70"/>
      <c r="AF269" s="70"/>
      <c r="AG269" s="70"/>
      <c r="AH269" s="70"/>
      <c r="AI269" s="70"/>
      <c r="AJ269" s="73" t="s">
        <v>38</v>
      </c>
      <c r="AK269" s="74" t="e">
        <f t="shared" ref="AK269:AS269" si="277">SUM(AK251:AK268)</f>
        <v>#REF!</v>
      </c>
      <c r="AL269" s="74" t="e">
        <f t="shared" si="277"/>
        <v>#REF!</v>
      </c>
      <c r="AM269" s="74" t="e">
        <f t="shared" si="277"/>
        <v>#REF!</v>
      </c>
      <c r="AN269" s="74" t="e">
        <f t="shared" si="277"/>
        <v>#REF!</v>
      </c>
      <c r="AO269" s="74" t="e">
        <f t="shared" si="277"/>
        <v>#REF!</v>
      </c>
      <c r="AP269" s="74" t="e">
        <f t="shared" si="277"/>
        <v>#REF!</v>
      </c>
      <c r="AQ269" s="74" t="e">
        <f t="shared" si="277"/>
        <v>#REF!</v>
      </c>
      <c r="AR269" s="74" t="e">
        <f t="shared" si="277"/>
        <v>#REF!</v>
      </c>
      <c r="AS269" s="74" t="e">
        <f t="shared" si="277"/>
        <v>#REF!</v>
      </c>
      <c r="AT269" s="73" t="s">
        <v>38</v>
      </c>
      <c r="AU269" s="74">
        <f t="shared" ref="AU269:BB269" si="278">SUM(AU251:AU268)</f>
        <v>0</v>
      </c>
      <c r="AV269" s="74">
        <f t="shared" si="278"/>
        <v>0</v>
      </c>
      <c r="AW269" s="74">
        <f t="shared" si="278"/>
        <v>0</v>
      </c>
      <c r="AX269" s="74">
        <f t="shared" si="278"/>
        <v>0</v>
      </c>
      <c r="AY269" s="74">
        <f t="shared" si="278"/>
        <v>0</v>
      </c>
      <c r="AZ269" s="74">
        <f t="shared" si="278"/>
        <v>0</v>
      </c>
      <c r="BA269" s="74">
        <f t="shared" si="278"/>
        <v>0</v>
      </c>
      <c r="BB269" s="74">
        <f t="shared" si="278"/>
        <v>0</v>
      </c>
    </row>
    <row r="271" spans="1:54" x14ac:dyDescent="0.25">
      <c r="A271" s="125" t="s">
        <v>155</v>
      </c>
    </row>
    <row r="272" spans="1:54" x14ac:dyDescent="0.25">
      <c r="A272" s="145" t="s">
        <v>0</v>
      </c>
      <c r="B272" s="145"/>
      <c r="C272" s="145"/>
      <c r="D272" s="145"/>
      <c r="E272" s="145"/>
      <c r="F272" s="145"/>
      <c r="G272" s="145"/>
      <c r="H272" s="145"/>
      <c r="I272" s="145"/>
      <c r="J272" s="78" t="s">
        <v>1</v>
      </c>
      <c r="K272" s="79">
        <v>2016</v>
      </c>
      <c r="L272" s="57"/>
      <c r="M272" s="57"/>
      <c r="N272" s="57"/>
      <c r="O272" s="57"/>
      <c r="P272" s="57"/>
      <c r="Q272" s="57"/>
      <c r="R272" s="57"/>
      <c r="S272" s="58"/>
      <c r="T272" s="59"/>
      <c r="U272" s="57"/>
      <c r="V272" s="57"/>
      <c r="W272" s="57"/>
      <c r="X272" s="57"/>
      <c r="Y272" s="57"/>
      <c r="Z272" s="57"/>
      <c r="AA272" s="57"/>
      <c r="AB272" s="57"/>
      <c r="AC272" s="57"/>
      <c r="AD272" s="57"/>
      <c r="AE272" s="57"/>
      <c r="AF272" s="57"/>
      <c r="AG272" s="57"/>
      <c r="AH272" s="57"/>
      <c r="AI272" s="57"/>
      <c r="AJ272" s="59"/>
      <c r="AK272" s="57"/>
      <c r="AL272" s="57"/>
      <c r="AM272" s="57"/>
      <c r="AN272" s="57"/>
      <c r="AO272" s="57"/>
      <c r="AP272" s="57"/>
      <c r="AQ272" s="57"/>
      <c r="AR272" s="57"/>
      <c r="AS272" s="57"/>
      <c r="AT272" s="59"/>
      <c r="AU272" s="59"/>
      <c r="AV272" s="59"/>
      <c r="AW272" s="59"/>
      <c r="AX272" s="59"/>
      <c r="AY272" s="59"/>
      <c r="AZ272" s="59"/>
      <c r="BA272" s="59"/>
      <c r="BB272" s="59"/>
    </row>
    <row r="273" spans="1:54" x14ac:dyDescent="0.25">
      <c r="A273" s="139" t="str">
        <f>A271</f>
        <v>ALIMENTOS E BEBIDAS - AMOSTRA</v>
      </c>
      <c r="B273" s="140"/>
      <c r="C273" s="140"/>
      <c r="D273" s="140"/>
      <c r="E273" s="140"/>
      <c r="F273" s="140"/>
      <c r="G273" s="140"/>
      <c r="H273" s="140"/>
      <c r="I273" s="140"/>
      <c r="J273" s="141"/>
      <c r="K273" s="227" t="str">
        <f>A273</f>
        <v>ALIMENTOS E BEBIDAS - AMOSTRA</v>
      </c>
      <c r="L273" s="233"/>
      <c r="M273" s="233"/>
      <c r="N273" s="233"/>
      <c r="O273" s="233"/>
      <c r="P273" s="233"/>
      <c r="Q273" s="233"/>
      <c r="R273" s="233"/>
      <c r="S273" s="234"/>
      <c r="T273" s="229" t="str">
        <f>K273</f>
        <v>ALIMENTOS E BEBIDAS - AMOSTRA</v>
      </c>
      <c r="U273" s="230"/>
      <c r="V273" s="230"/>
      <c r="W273" s="230"/>
      <c r="X273" s="230"/>
      <c r="Y273" s="230"/>
      <c r="Z273" s="230"/>
      <c r="AA273" s="230"/>
      <c r="AB273" s="229" t="str">
        <f>T273</f>
        <v>ALIMENTOS E BEBIDAS - AMOSTRA</v>
      </c>
      <c r="AC273" s="230"/>
      <c r="AD273" s="230"/>
      <c r="AE273" s="230"/>
      <c r="AF273" s="230"/>
      <c r="AG273" s="230"/>
      <c r="AH273" s="230"/>
      <c r="AI273" s="235"/>
      <c r="AJ273" s="229" t="str">
        <f>AB273</f>
        <v>ALIMENTOS E BEBIDAS - AMOSTRA</v>
      </c>
      <c r="AK273" s="230"/>
      <c r="AL273" s="230"/>
      <c r="AM273" s="230"/>
      <c r="AN273" s="230"/>
      <c r="AO273" s="230"/>
      <c r="AP273" s="230"/>
      <c r="AQ273" s="230"/>
      <c r="AR273" s="230"/>
      <c r="AS273" s="230"/>
      <c r="AT273" s="229" t="str">
        <f>AJ273</f>
        <v>ALIMENTOS E BEBIDAS - AMOSTRA</v>
      </c>
      <c r="AU273" s="230"/>
      <c r="AV273" s="230"/>
      <c r="AW273" s="230"/>
      <c r="AX273" s="230"/>
      <c r="AY273" s="230"/>
      <c r="AZ273" s="230"/>
      <c r="BA273" s="230"/>
      <c r="BB273" s="230"/>
    </row>
    <row r="274" spans="1:54" x14ac:dyDescent="0.25">
      <c r="A274" s="135" t="s">
        <v>2</v>
      </c>
      <c r="B274" s="60" t="s">
        <v>3</v>
      </c>
      <c r="C274" s="142" t="s">
        <v>4</v>
      </c>
      <c r="D274" s="143"/>
      <c r="E274" s="143"/>
      <c r="F274" s="143"/>
      <c r="G274" s="143"/>
      <c r="H274" s="143"/>
      <c r="I274" s="143"/>
      <c r="J274" s="144"/>
      <c r="K274" s="135" t="s">
        <v>2</v>
      </c>
      <c r="L274" s="241" t="s">
        <v>5</v>
      </c>
      <c r="M274" s="242"/>
      <c r="N274" s="242"/>
      <c r="O274" s="242"/>
      <c r="P274" s="242"/>
      <c r="Q274" s="242"/>
      <c r="R274" s="242"/>
      <c r="S274" s="242"/>
      <c r="T274" s="135" t="s">
        <v>2</v>
      </c>
      <c r="U274" s="241" t="s">
        <v>6</v>
      </c>
      <c r="V274" s="241"/>
      <c r="W274" s="241"/>
      <c r="X274" s="241"/>
      <c r="Y274" s="241"/>
      <c r="Z274" s="241"/>
      <c r="AA274" s="241"/>
      <c r="AB274" s="135" t="s">
        <v>2</v>
      </c>
      <c r="AC274" s="241" t="s">
        <v>7</v>
      </c>
      <c r="AD274" s="242"/>
      <c r="AE274" s="242"/>
      <c r="AF274" s="242"/>
      <c r="AG274" s="242"/>
      <c r="AH274" s="242"/>
      <c r="AI274" s="243"/>
      <c r="AJ274" s="135" t="s">
        <v>2</v>
      </c>
      <c r="AK274" s="241" t="s">
        <v>8</v>
      </c>
      <c r="AL274" s="242"/>
      <c r="AM274" s="242"/>
      <c r="AN274" s="242"/>
      <c r="AO274" s="242"/>
      <c r="AP274" s="242"/>
      <c r="AQ274" s="242"/>
      <c r="AR274" s="242"/>
      <c r="AS274" s="75" t="s">
        <v>9</v>
      </c>
      <c r="AT274" s="135" t="s">
        <v>2</v>
      </c>
      <c r="AU274" s="241" t="s">
        <v>10</v>
      </c>
      <c r="AV274" s="241"/>
      <c r="AW274" s="241"/>
      <c r="AX274" s="241"/>
      <c r="AY274" s="241"/>
      <c r="AZ274" s="241"/>
      <c r="BA274" s="241"/>
      <c r="BB274" s="241"/>
    </row>
    <row r="275" spans="1:54" x14ac:dyDescent="0.25">
      <c r="A275" s="61"/>
      <c r="B275" s="62" t="s">
        <v>11</v>
      </c>
      <c r="C275" s="63" t="s">
        <v>12</v>
      </c>
      <c r="D275" s="63" t="s">
        <v>13</v>
      </c>
      <c r="E275" s="63" t="s">
        <v>14</v>
      </c>
      <c r="F275" s="63" t="s">
        <v>15</v>
      </c>
      <c r="G275" s="64" t="s">
        <v>16</v>
      </c>
      <c r="H275" s="63" t="s">
        <v>17</v>
      </c>
      <c r="I275" s="63" t="s">
        <v>18</v>
      </c>
      <c r="J275" s="65" t="s">
        <v>19</v>
      </c>
      <c r="K275" s="61"/>
      <c r="L275" s="63" t="s">
        <v>12</v>
      </c>
      <c r="M275" s="63" t="s">
        <v>13</v>
      </c>
      <c r="N275" s="63" t="s">
        <v>14</v>
      </c>
      <c r="O275" s="63" t="s">
        <v>15</v>
      </c>
      <c r="P275" s="64" t="s">
        <v>16</v>
      </c>
      <c r="Q275" s="63" t="s">
        <v>17</v>
      </c>
      <c r="R275" s="63" t="s">
        <v>18</v>
      </c>
      <c r="S275" s="62" t="s">
        <v>19</v>
      </c>
      <c r="T275" s="61"/>
      <c r="U275" s="63" t="s">
        <v>12</v>
      </c>
      <c r="V275" s="63" t="s">
        <v>13</v>
      </c>
      <c r="W275" s="63" t="s">
        <v>14</v>
      </c>
      <c r="X275" s="63" t="s">
        <v>15</v>
      </c>
      <c r="Y275" s="64" t="s">
        <v>16</v>
      </c>
      <c r="Z275" s="63" t="s">
        <v>17</v>
      </c>
      <c r="AA275" s="63" t="s">
        <v>18</v>
      </c>
      <c r="AB275" s="61"/>
      <c r="AC275" s="63" t="s">
        <v>12</v>
      </c>
      <c r="AD275" s="63" t="s">
        <v>13</v>
      </c>
      <c r="AE275" s="63" t="s">
        <v>14</v>
      </c>
      <c r="AF275" s="63" t="s">
        <v>15</v>
      </c>
      <c r="AG275" s="64" t="s">
        <v>16</v>
      </c>
      <c r="AH275" s="63" t="s">
        <v>17</v>
      </c>
      <c r="AI275" s="65" t="s">
        <v>18</v>
      </c>
      <c r="AJ275" s="61"/>
      <c r="AK275" s="63" t="s">
        <v>12</v>
      </c>
      <c r="AL275" s="63" t="s">
        <v>13</v>
      </c>
      <c r="AM275" s="63" t="s">
        <v>14</v>
      </c>
      <c r="AN275" s="63" t="s">
        <v>15</v>
      </c>
      <c r="AO275" s="64" t="s">
        <v>16</v>
      </c>
      <c r="AP275" s="63" t="s">
        <v>17</v>
      </c>
      <c r="AQ275" s="63" t="s">
        <v>18</v>
      </c>
      <c r="AR275" s="76" t="s">
        <v>19</v>
      </c>
      <c r="AS275" s="76" t="s">
        <v>11</v>
      </c>
      <c r="AT275" s="61"/>
      <c r="AU275" s="63" t="s">
        <v>12</v>
      </c>
      <c r="AV275" s="63" t="s">
        <v>13</v>
      </c>
      <c r="AW275" s="63" t="s">
        <v>14</v>
      </c>
      <c r="AX275" s="63" t="s">
        <v>15</v>
      </c>
      <c r="AY275" s="64" t="s">
        <v>16</v>
      </c>
      <c r="AZ275" s="63" t="s">
        <v>17</v>
      </c>
      <c r="BA275" s="63" t="s">
        <v>18</v>
      </c>
      <c r="BB275" s="76" t="s">
        <v>19</v>
      </c>
    </row>
    <row r="276" spans="1:54" x14ac:dyDescent="0.25">
      <c r="A276" s="61" t="s">
        <v>20</v>
      </c>
      <c r="B276" s="136">
        <f t="shared" ref="B276" si="279">B55+B80+B105+B130+B155+B179+B203+B227+B251</f>
        <v>832.93257230605889</v>
      </c>
      <c r="C276" s="138" t="e">
        <f>IF(L276=0,"",IFERROR(L276/$B276,""))</f>
        <v>#REF!</v>
      </c>
      <c r="D276" s="138" t="e">
        <f t="shared" ref="D276:D293" si="280">IF(M276=0,"",IFERROR(M276/$B276,""))</f>
        <v>#REF!</v>
      </c>
      <c r="E276" s="138" t="e">
        <f t="shared" ref="E276:E293" si="281">IF(N276=0,"",IFERROR(N276/$B276,""))</f>
        <v>#REF!</v>
      </c>
      <c r="F276" s="138" t="e">
        <f t="shared" ref="F276:F293" si="282">IF(O276=0,"",IFERROR(O276/$B276,""))</f>
        <v>#REF!</v>
      </c>
      <c r="G276" s="138" t="e">
        <f t="shared" ref="G276:G293" si="283">IF(P276=0,"",IFERROR(P276/$B276,""))</f>
        <v>#REF!</v>
      </c>
      <c r="H276" s="138" t="e">
        <f t="shared" ref="H276:H293" si="284">IF(Q276=0,"",IFERROR(Q276/$B276,""))</f>
        <v>#REF!</v>
      </c>
      <c r="I276" s="138" t="e">
        <f t="shared" ref="I276:I293" si="285">IF(R276=0,"",IFERROR(R276/$B276,""))</f>
        <v>#REF!</v>
      </c>
      <c r="J276" s="77" t="e">
        <f t="shared" ref="J276:J293" si="286">SUM(C276:I276)</f>
        <v>#REF!</v>
      </c>
      <c r="K276" s="61" t="s">
        <v>20</v>
      </c>
      <c r="L276" s="66" t="e">
        <f>L55+L80+L105+L130+L155+L179+L203+L227+L251</f>
        <v>#REF!</v>
      </c>
      <c r="M276" s="66" t="e">
        <f t="shared" ref="M276:R276" si="287">M55+M80+M105+M130+M155+M179+M203+M227+M251</f>
        <v>#REF!</v>
      </c>
      <c r="N276" s="66" t="e">
        <f t="shared" si="287"/>
        <v>#REF!</v>
      </c>
      <c r="O276" s="66" t="e">
        <f t="shared" si="287"/>
        <v>#REF!</v>
      </c>
      <c r="P276" s="66" t="e">
        <f t="shared" si="287"/>
        <v>#REF!</v>
      </c>
      <c r="Q276" s="66" t="e">
        <f t="shared" si="287"/>
        <v>#REF!</v>
      </c>
      <c r="R276" s="66" t="e">
        <f t="shared" si="287"/>
        <v>#REF!</v>
      </c>
      <c r="S276" s="74" t="e">
        <f t="shared" ref="S276:S289" si="288">SUM(L276:R276)</f>
        <v>#REF!</v>
      </c>
      <c r="T276" s="61" t="s">
        <v>20</v>
      </c>
      <c r="U276" s="72" t="e">
        <f>IF(L276=0,"",IFERROR(AK276/L276,""))</f>
        <v>#REF!</v>
      </c>
      <c r="V276" s="72" t="e">
        <f t="shared" ref="V276:V293" si="289">IF(M276=0,"",IFERROR(AL276/M276,""))</f>
        <v>#REF!</v>
      </c>
      <c r="W276" s="72" t="e">
        <f t="shared" ref="W276:W293" si="290">IF(N276=0,"",IFERROR(AM276/N276,""))</f>
        <v>#REF!</v>
      </c>
      <c r="X276" s="72" t="e">
        <f t="shared" ref="X276:X293" si="291">IF(O276=0,"",IFERROR(AN276/O276,""))</f>
        <v>#REF!</v>
      </c>
      <c r="Y276" s="72" t="e">
        <f t="shared" ref="Y276:Y293" si="292">IF(P276=0,"",IFERROR(AO276/P276,""))</f>
        <v>#REF!</v>
      </c>
      <c r="Z276" s="72" t="e">
        <f t="shared" ref="Z276:Z293" si="293">IF(Q276=0,"",IFERROR(AP276/Q276,""))</f>
        <v>#REF!</v>
      </c>
      <c r="AA276" s="72" t="e">
        <f t="shared" ref="AA276:AA293" si="294">IF(R276=0,"",IFERROR(AQ276/R276,""))</f>
        <v>#REF!</v>
      </c>
      <c r="AB276" s="61" t="s">
        <v>20</v>
      </c>
      <c r="AC276" s="80" t="str">
        <f>IFERROR(U276/(1-AU276/L276),"")</f>
        <v/>
      </c>
      <c r="AD276" s="80" t="str">
        <f t="shared" ref="AD276:AD293" si="295">IFERROR(V276/(1-AV276/M276),"")</f>
        <v/>
      </c>
      <c r="AE276" s="80" t="str">
        <f t="shared" ref="AE276:AE293" si="296">IFERROR(W276/(1-AW276/N276),"")</f>
        <v/>
      </c>
      <c r="AF276" s="80" t="str">
        <f t="shared" ref="AF276:AF293" si="297">IFERROR(X276/(1-AX276/O276),"")</f>
        <v/>
      </c>
      <c r="AG276" s="80" t="str">
        <f t="shared" ref="AG276:AG293" si="298">IFERROR(Y276/(1-AY276/P276),"")</f>
        <v/>
      </c>
      <c r="AH276" s="80" t="str">
        <f t="shared" ref="AH276:AH293" si="299">IFERROR(Z276/(1-AZ276/Q276),"")</f>
        <v/>
      </c>
      <c r="AI276" s="80" t="str">
        <f t="shared" ref="AI276:AI293" si="300">IFERROR(AA276/(1-BA276/R276),"")</f>
        <v/>
      </c>
      <c r="AJ276" s="61" t="s">
        <v>20</v>
      </c>
      <c r="AK276" s="66" t="e">
        <f t="shared" ref="AK276:AQ291" si="301">AK55+AK80+AK105+AK130+AK155+AK179+AK203+AK227+AK251</f>
        <v>#REF!</v>
      </c>
      <c r="AL276" s="66" t="e">
        <f t="shared" si="301"/>
        <v>#REF!</v>
      </c>
      <c r="AM276" s="66" t="e">
        <f t="shared" si="301"/>
        <v>#REF!</v>
      </c>
      <c r="AN276" s="66" t="e">
        <f t="shared" si="301"/>
        <v>#REF!</v>
      </c>
      <c r="AO276" s="66" t="e">
        <f t="shared" si="301"/>
        <v>#REF!</v>
      </c>
      <c r="AP276" s="66" t="e">
        <f t="shared" si="301"/>
        <v>#REF!</v>
      </c>
      <c r="AQ276" s="66" t="e">
        <f t="shared" si="301"/>
        <v>#REF!</v>
      </c>
      <c r="AR276" s="74" t="e">
        <f t="shared" ref="AR276:AR293" si="302">SUM(AK276:AQ276)</f>
        <v>#REF!</v>
      </c>
      <c r="AS276" s="74" t="e">
        <f t="shared" ref="AS276:AS293" si="303">S276-AR276</f>
        <v>#REF!</v>
      </c>
      <c r="AT276" s="61" t="s">
        <v>20</v>
      </c>
      <c r="AU276" s="66">
        <f t="shared" ref="AU276:BA291" si="304">AU55+AU80+AU105+AU130+AU155+AU179+AU203+AU227+AU251</f>
        <v>0</v>
      </c>
      <c r="AV276" s="66">
        <f t="shared" si="304"/>
        <v>34.393663659200264</v>
      </c>
      <c r="AW276" s="66">
        <f t="shared" si="304"/>
        <v>2.1276465356155545</v>
      </c>
      <c r="AX276" s="66">
        <f t="shared" si="304"/>
        <v>0</v>
      </c>
      <c r="AY276" s="66">
        <f t="shared" si="304"/>
        <v>0</v>
      </c>
      <c r="AZ276" s="66">
        <f t="shared" si="304"/>
        <v>0</v>
      </c>
      <c r="BA276" s="66">
        <f t="shared" si="304"/>
        <v>0</v>
      </c>
      <c r="BB276" s="74">
        <f t="shared" ref="BB276:BB293" si="305">SUM(AU276:BA276)</f>
        <v>36.521310194815818</v>
      </c>
    </row>
    <row r="277" spans="1:54" x14ac:dyDescent="0.25">
      <c r="A277" s="61" t="s">
        <v>21</v>
      </c>
      <c r="B277" s="136">
        <f t="shared" ref="B277:B293" si="306">B56+B81+B106+B131+B156+B180+B204+B228+B252</f>
        <v>51.120605268998986</v>
      </c>
      <c r="C277" s="138" t="e">
        <f t="shared" ref="C277:C293" si="307">IF(L277=0,"",IFERROR(L277/$B277,""))</f>
        <v>#REF!</v>
      </c>
      <c r="D277" s="138" t="e">
        <f t="shared" si="280"/>
        <v>#REF!</v>
      </c>
      <c r="E277" s="138" t="e">
        <f t="shared" si="281"/>
        <v>#REF!</v>
      </c>
      <c r="F277" s="138" t="e">
        <f t="shared" si="282"/>
        <v>#REF!</v>
      </c>
      <c r="G277" s="138" t="e">
        <f t="shared" si="283"/>
        <v>#REF!</v>
      </c>
      <c r="H277" s="138" t="e">
        <f t="shared" si="284"/>
        <v>#REF!</v>
      </c>
      <c r="I277" s="138" t="e">
        <f t="shared" si="285"/>
        <v>#REF!</v>
      </c>
      <c r="J277" s="77" t="e">
        <f t="shared" si="286"/>
        <v>#REF!</v>
      </c>
      <c r="K277" s="61" t="s">
        <v>21</v>
      </c>
      <c r="L277" s="66" t="e">
        <f t="shared" ref="L277:R293" si="308">L56+L81+L106+L131+L156+L180+L204+L228+L252</f>
        <v>#REF!</v>
      </c>
      <c r="M277" s="66" t="e">
        <f t="shared" si="308"/>
        <v>#REF!</v>
      </c>
      <c r="N277" s="66" t="e">
        <f t="shared" si="308"/>
        <v>#REF!</v>
      </c>
      <c r="O277" s="66" t="e">
        <f t="shared" si="308"/>
        <v>#REF!</v>
      </c>
      <c r="P277" s="66" t="e">
        <f t="shared" si="308"/>
        <v>#REF!</v>
      </c>
      <c r="Q277" s="66" t="e">
        <f t="shared" si="308"/>
        <v>#REF!</v>
      </c>
      <c r="R277" s="66" t="e">
        <f t="shared" si="308"/>
        <v>#REF!</v>
      </c>
      <c r="S277" s="74" t="e">
        <f t="shared" si="288"/>
        <v>#REF!</v>
      </c>
      <c r="T277" s="61" t="s">
        <v>21</v>
      </c>
      <c r="U277" s="72" t="e">
        <f t="shared" ref="U277:U293" si="309">IF(L277=0,"",IFERROR(AK277/L277,""))</f>
        <v>#REF!</v>
      </c>
      <c r="V277" s="72" t="e">
        <f t="shared" si="289"/>
        <v>#REF!</v>
      </c>
      <c r="W277" s="72" t="e">
        <f t="shared" si="290"/>
        <v>#REF!</v>
      </c>
      <c r="X277" s="72" t="e">
        <f t="shared" si="291"/>
        <v>#REF!</v>
      </c>
      <c r="Y277" s="72" t="e">
        <f t="shared" si="292"/>
        <v>#REF!</v>
      </c>
      <c r="Z277" s="72" t="e">
        <f t="shared" si="293"/>
        <v>#REF!</v>
      </c>
      <c r="AA277" s="72" t="e">
        <f t="shared" si="294"/>
        <v>#REF!</v>
      </c>
      <c r="AB277" s="61" t="s">
        <v>21</v>
      </c>
      <c r="AC277" s="80" t="str">
        <f t="shared" ref="AC277:AC293" si="310">IFERROR(U277/(1-AU277/L277),"")</f>
        <v/>
      </c>
      <c r="AD277" s="80" t="str">
        <f t="shared" si="295"/>
        <v/>
      </c>
      <c r="AE277" s="80" t="str">
        <f t="shared" si="296"/>
        <v/>
      </c>
      <c r="AF277" s="80" t="str">
        <f t="shared" si="297"/>
        <v/>
      </c>
      <c r="AG277" s="80" t="str">
        <f t="shared" si="298"/>
        <v/>
      </c>
      <c r="AH277" s="80" t="str">
        <f t="shared" si="299"/>
        <v/>
      </c>
      <c r="AI277" s="80" t="str">
        <f t="shared" si="300"/>
        <v/>
      </c>
      <c r="AJ277" s="61" t="s">
        <v>21</v>
      </c>
      <c r="AK277" s="66" t="e">
        <f t="shared" si="301"/>
        <v>#REF!</v>
      </c>
      <c r="AL277" s="66" t="e">
        <f t="shared" si="301"/>
        <v>#REF!</v>
      </c>
      <c r="AM277" s="66" t="e">
        <f t="shared" si="301"/>
        <v>#REF!</v>
      </c>
      <c r="AN277" s="66" t="e">
        <f t="shared" si="301"/>
        <v>#REF!</v>
      </c>
      <c r="AO277" s="66" t="e">
        <f t="shared" si="301"/>
        <v>#REF!</v>
      </c>
      <c r="AP277" s="66" t="e">
        <f t="shared" si="301"/>
        <v>#REF!</v>
      </c>
      <c r="AQ277" s="66" t="e">
        <f t="shared" si="301"/>
        <v>#REF!</v>
      </c>
      <c r="AR277" s="74" t="e">
        <f t="shared" si="302"/>
        <v>#REF!</v>
      </c>
      <c r="AS277" s="74" t="e">
        <f t="shared" si="303"/>
        <v>#REF!</v>
      </c>
      <c r="AT277" s="61" t="s">
        <v>21</v>
      </c>
      <c r="AU277" s="66">
        <f t="shared" si="304"/>
        <v>0</v>
      </c>
      <c r="AV277" s="66">
        <f t="shared" si="304"/>
        <v>0</v>
      </c>
      <c r="AW277" s="66">
        <f t="shared" si="304"/>
        <v>0</v>
      </c>
      <c r="AX277" s="66">
        <f t="shared" si="304"/>
        <v>0</v>
      </c>
      <c r="AY277" s="66">
        <f t="shared" si="304"/>
        <v>0</v>
      </c>
      <c r="AZ277" s="66">
        <f t="shared" si="304"/>
        <v>0</v>
      </c>
      <c r="BA277" s="66">
        <f t="shared" si="304"/>
        <v>0</v>
      </c>
      <c r="BB277" s="74">
        <f t="shared" si="305"/>
        <v>0</v>
      </c>
    </row>
    <row r="278" spans="1:54" x14ac:dyDescent="0.25">
      <c r="A278" s="61" t="s">
        <v>22</v>
      </c>
      <c r="B278" s="136">
        <f t="shared" si="306"/>
        <v>0</v>
      </c>
      <c r="C278" s="138" t="e">
        <f t="shared" si="307"/>
        <v>#REF!</v>
      </c>
      <c r="D278" s="138" t="e">
        <f t="shared" si="280"/>
        <v>#REF!</v>
      </c>
      <c r="E278" s="138" t="e">
        <f t="shared" si="281"/>
        <v>#REF!</v>
      </c>
      <c r="F278" s="138" t="e">
        <f t="shared" si="282"/>
        <v>#REF!</v>
      </c>
      <c r="G278" s="138" t="e">
        <f t="shared" si="283"/>
        <v>#REF!</v>
      </c>
      <c r="H278" s="138" t="e">
        <f t="shared" si="284"/>
        <v>#REF!</v>
      </c>
      <c r="I278" s="138" t="e">
        <f t="shared" si="285"/>
        <v>#REF!</v>
      </c>
      <c r="J278" s="77" t="e">
        <f t="shared" si="286"/>
        <v>#REF!</v>
      </c>
      <c r="K278" s="61" t="s">
        <v>22</v>
      </c>
      <c r="L278" s="66" t="e">
        <f t="shared" si="308"/>
        <v>#REF!</v>
      </c>
      <c r="M278" s="66" t="e">
        <f t="shared" si="308"/>
        <v>#REF!</v>
      </c>
      <c r="N278" s="66" t="e">
        <f t="shared" si="308"/>
        <v>#REF!</v>
      </c>
      <c r="O278" s="66" t="e">
        <f t="shared" si="308"/>
        <v>#REF!</v>
      </c>
      <c r="P278" s="66" t="e">
        <f t="shared" si="308"/>
        <v>#REF!</v>
      </c>
      <c r="Q278" s="66" t="e">
        <f t="shared" si="308"/>
        <v>#REF!</v>
      </c>
      <c r="R278" s="66" t="e">
        <f t="shared" si="308"/>
        <v>#REF!</v>
      </c>
      <c r="S278" s="74" t="e">
        <f t="shared" si="288"/>
        <v>#REF!</v>
      </c>
      <c r="T278" s="61" t="s">
        <v>22</v>
      </c>
      <c r="U278" s="72" t="e">
        <f t="shared" si="309"/>
        <v>#REF!</v>
      </c>
      <c r="V278" s="72" t="e">
        <f t="shared" si="289"/>
        <v>#REF!</v>
      </c>
      <c r="W278" s="72" t="e">
        <f t="shared" si="290"/>
        <v>#REF!</v>
      </c>
      <c r="X278" s="72" t="e">
        <f t="shared" si="291"/>
        <v>#REF!</v>
      </c>
      <c r="Y278" s="72" t="e">
        <f t="shared" si="292"/>
        <v>#REF!</v>
      </c>
      <c r="Z278" s="72" t="e">
        <f t="shared" si="293"/>
        <v>#REF!</v>
      </c>
      <c r="AA278" s="72" t="e">
        <f t="shared" si="294"/>
        <v>#REF!</v>
      </c>
      <c r="AB278" s="61" t="s">
        <v>22</v>
      </c>
      <c r="AC278" s="80" t="str">
        <f t="shared" si="310"/>
        <v/>
      </c>
      <c r="AD278" s="80" t="str">
        <f t="shared" si="295"/>
        <v/>
      </c>
      <c r="AE278" s="80" t="str">
        <f t="shared" si="296"/>
        <v/>
      </c>
      <c r="AF278" s="80" t="str">
        <f t="shared" si="297"/>
        <v/>
      </c>
      <c r="AG278" s="80" t="str">
        <f t="shared" si="298"/>
        <v/>
      </c>
      <c r="AH278" s="80" t="str">
        <f t="shared" si="299"/>
        <v/>
      </c>
      <c r="AI278" s="80" t="str">
        <f t="shared" si="300"/>
        <v/>
      </c>
      <c r="AJ278" s="61" t="s">
        <v>22</v>
      </c>
      <c r="AK278" s="66" t="e">
        <f t="shared" si="301"/>
        <v>#REF!</v>
      </c>
      <c r="AL278" s="66" t="e">
        <f t="shared" si="301"/>
        <v>#REF!</v>
      </c>
      <c r="AM278" s="66" t="e">
        <f t="shared" si="301"/>
        <v>#REF!</v>
      </c>
      <c r="AN278" s="66" t="e">
        <f t="shared" si="301"/>
        <v>#REF!</v>
      </c>
      <c r="AO278" s="66" t="e">
        <f t="shared" si="301"/>
        <v>#REF!</v>
      </c>
      <c r="AP278" s="66" t="e">
        <f t="shared" si="301"/>
        <v>#REF!</v>
      </c>
      <c r="AQ278" s="66" t="e">
        <f t="shared" si="301"/>
        <v>#REF!</v>
      </c>
      <c r="AR278" s="74" t="e">
        <f t="shared" si="302"/>
        <v>#REF!</v>
      </c>
      <c r="AS278" s="74" t="e">
        <f t="shared" si="303"/>
        <v>#REF!</v>
      </c>
      <c r="AT278" s="61" t="s">
        <v>22</v>
      </c>
      <c r="AU278" s="66">
        <f t="shared" si="304"/>
        <v>0</v>
      </c>
      <c r="AV278" s="66">
        <f t="shared" si="304"/>
        <v>0</v>
      </c>
      <c r="AW278" s="66">
        <f t="shared" si="304"/>
        <v>0</v>
      </c>
      <c r="AX278" s="66">
        <f t="shared" si="304"/>
        <v>0</v>
      </c>
      <c r="AY278" s="66">
        <f t="shared" si="304"/>
        <v>0</v>
      </c>
      <c r="AZ278" s="66">
        <f t="shared" si="304"/>
        <v>0</v>
      </c>
      <c r="BA278" s="66">
        <f t="shared" si="304"/>
        <v>0</v>
      </c>
      <c r="BB278" s="74">
        <f t="shared" si="305"/>
        <v>0</v>
      </c>
    </row>
    <row r="279" spans="1:54" x14ac:dyDescent="0.25">
      <c r="A279" s="61" t="s">
        <v>23</v>
      </c>
      <c r="B279" s="136">
        <f t="shared" si="306"/>
        <v>2149.5275999999999</v>
      </c>
      <c r="C279" s="138" t="e">
        <f t="shared" si="307"/>
        <v>#REF!</v>
      </c>
      <c r="D279" s="138" t="e">
        <f t="shared" si="280"/>
        <v>#REF!</v>
      </c>
      <c r="E279" s="138" t="e">
        <f t="shared" si="281"/>
        <v>#REF!</v>
      </c>
      <c r="F279" s="138" t="e">
        <f t="shared" si="282"/>
        <v>#REF!</v>
      </c>
      <c r="G279" s="138" t="e">
        <f t="shared" si="283"/>
        <v>#REF!</v>
      </c>
      <c r="H279" s="138" t="e">
        <f t="shared" si="284"/>
        <v>#REF!</v>
      </c>
      <c r="I279" s="138" t="e">
        <f t="shared" si="285"/>
        <v>#REF!</v>
      </c>
      <c r="J279" s="77" t="e">
        <f t="shared" si="286"/>
        <v>#REF!</v>
      </c>
      <c r="K279" s="61" t="s">
        <v>23</v>
      </c>
      <c r="L279" s="66" t="e">
        <f t="shared" si="308"/>
        <v>#REF!</v>
      </c>
      <c r="M279" s="66" t="e">
        <f t="shared" si="308"/>
        <v>#REF!</v>
      </c>
      <c r="N279" s="66" t="e">
        <f t="shared" si="308"/>
        <v>#REF!</v>
      </c>
      <c r="O279" s="66" t="e">
        <f t="shared" si="308"/>
        <v>#REF!</v>
      </c>
      <c r="P279" s="66" t="e">
        <f t="shared" si="308"/>
        <v>#REF!</v>
      </c>
      <c r="Q279" s="66" t="e">
        <f t="shared" si="308"/>
        <v>#REF!</v>
      </c>
      <c r="R279" s="66" t="e">
        <f t="shared" si="308"/>
        <v>#REF!</v>
      </c>
      <c r="S279" s="74" t="e">
        <f t="shared" si="288"/>
        <v>#REF!</v>
      </c>
      <c r="T279" s="61" t="s">
        <v>23</v>
      </c>
      <c r="U279" s="72" t="e">
        <f t="shared" si="309"/>
        <v>#REF!</v>
      </c>
      <c r="V279" s="72" t="e">
        <f t="shared" si="289"/>
        <v>#REF!</v>
      </c>
      <c r="W279" s="72" t="e">
        <f t="shared" si="290"/>
        <v>#REF!</v>
      </c>
      <c r="X279" s="72" t="e">
        <f t="shared" si="291"/>
        <v>#REF!</v>
      </c>
      <c r="Y279" s="72" t="e">
        <f t="shared" si="292"/>
        <v>#REF!</v>
      </c>
      <c r="Z279" s="72" t="e">
        <f t="shared" si="293"/>
        <v>#REF!</v>
      </c>
      <c r="AA279" s="72" t="e">
        <f t="shared" si="294"/>
        <v>#REF!</v>
      </c>
      <c r="AB279" s="61" t="s">
        <v>23</v>
      </c>
      <c r="AC279" s="80" t="str">
        <f t="shared" si="310"/>
        <v/>
      </c>
      <c r="AD279" s="80" t="str">
        <f t="shared" si="295"/>
        <v/>
      </c>
      <c r="AE279" s="80" t="str">
        <f t="shared" si="296"/>
        <v/>
      </c>
      <c r="AF279" s="80" t="str">
        <f t="shared" si="297"/>
        <v/>
      </c>
      <c r="AG279" s="80" t="str">
        <f t="shared" si="298"/>
        <v/>
      </c>
      <c r="AH279" s="80" t="str">
        <f t="shared" si="299"/>
        <v/>
      </c>
      <c r="AI279" s="80" t="str">
        <f t="shared" si="300"/>
        <v/>
      </c>
      <c r="AJ279" s="61" t="s">
        <v>23</v>
      </c>
      <c r="AK279" s="66" t="e">
        <f t="shared" si="301"/>
        <v>#REF!</v>
      </c>
      <c r="AL279" s="66" t="e">
        <f t="shared" si="301"/>
        <v>#REF!</v>
      </c>
      <c r="AM279" s="66" t="e">
        <f t="shared" si="301"/>
        <v>#REF!</v>
      </c>
      <c r="AN279" s="66" t="e">
        <f t="shared" si="301"/>
        <v>#REF!</v>
      </c>
      <c r="AO279" s="66" t="e">
        <f t="shared" si="301"/>
        <v>#REF!</v>
      </c>
      <c r="AP279" s="66" t="e">
        <f t="shared" si="301"/>
        <v>#REF!</v>
      </c>
      <c r="AQ279" s="66" t="e">
        <f t="shared" si="301"/>
        <v>#REF!</v>
      </c>
      <c r="AR279" s="74" t="e">
        <f t="shared" si="302"/>
        <v>#REF!</v>
      </c>
      <c r="AS279" s="74" t="e">
        <f t="shared" si="303"/>
        <v>#REF!</v>
      </c>
      <c r="AT279" s="61" t="s">
        <v>23</v>
      </c>
      <c r="AU279" s="66">
        <f t="shared" si="304"/>
        <v>0</v>
      </c>
      <c r="AV279" s="66">
        <f t="shared" si="304"/>
        <v>42.023099694375865</v>
      </c>
      <c r="AW279" s="66">
        <f t="shared" si="304"/>
        <v>0</v>
      </c>
      <c r="AX279" s="66">
        <f t="shared" si="304"/>
        <v>0</v>
      </c>
      <c r="AY279" s="66">
        <f t="shared" si="304"/>
        <v>0</v>
      </c>
      <c r="AZ279" s="66">
        <f t="shared" si="304"/>
        <v>0</v>
      </c>
      <c r="BA279" s="66">
        <f t="shared" si="304"/>
        <v>0</v>
      </c>
      <c r="BB279" s="74">
        <f t="shared" si="305"/>
        <v>42.023099694375865</v>
      </c>
    </row>
    <row r="280" spans="1:54" x14ac:dyDescent="0.25">
      <c r="A280" s="67" t="s">
        <v>24</v>
      </c>
      <c r="B280" s="136">
        <f t="shared" si="306"/>
        <v>17856.761984620705</v>
      </c>
      <c r="C280" s="138" t="e">
        <f t="shared" si="307"/>
        <v>#REF!</v>
      </c>
      <c r="D280" s="138" t="e">
        <f t="shared" si="280"/>
        <v>#REF!</v>
      </c>
      <c r="E280" s="138" t="e">
        <f t="shared" si="281"/>
        <v>#REF!</v>
      </c>
      <c r="F280" s="138" t="e">
        <f t="shared" si="282"/>
        <v>#REF!</v>
      </c>
      <c r="G280" s="138" t="e">
        <f t="shared" si="283"/>
        <v>#REF!</v>
      </c>
      <c r="H280" s="138" t="e">
        <f t="shared" si="284"/>
        <v>#REF!</v>
      </c>
      <c r="I280" s="138" t="e">
        <f t="shared" si="285"/>
        <v>#REF!</v>
      </c>
      <c r="J280" s="77" t="e">
        <f t="shared" si="286"/>
        <v>#REF!</v>
      </c>
      <c r="K280" s="67" t="s">
        <v>24</v>
      </c>
      <c r="L280" s="66" t="e">
        <f t="shared" si="308"/>
        <v>#REF!</v>
      </c>
      <c r="M280" s="66" t="e">
        <f t="shared" si="308"/>
        <v>#REF!</v>
      </c>
      <c r="N280" s="66" t="e">
        <f t="shared" si="308"/>
        <v>#REF!</v>
      </c>
      <c r="O280" s="66" t="e">
        <f t="shared" si="308"/>
        <v>#REF!</v>
      </c>
      <c r="P280" s="66" t="e">
        <f t="shared" si="308"/>
        <v>#REF!</v>
      </c>
      <c r="Q280" s="66" t="e">
        <f t="shared" si="308"/>
        <v>#REF!</v>
      </c>
      <c r="R280" s="66" t="e">
        <f t="shared" si="308"/>
        <v>#REF!</v>
      </c>
      <c r="S280" s="74" t="e">
        <f t="shared" si="288"/>
        <v>#REF!</v>
      </c>
      <c r="T280" s="67" t="s">
        <v>24</v>
      </c>
      <c r="U280" s="72" t="e">
        <f t="shared" si="309"/>
        <v>#REF!</v>
      </c>
      <c r="V280" s="72" t="e">
        <f t="shared" si="289"/>
        <v>#REF!</v>
      </c>
      <c r="W280" s="72" t="e">
        <f t="shared" si="290"/>
        <v>#REF!</v>
      </c>
      <c r="X280" s="72" t="e">
        <f t="shared" si="291"/>
        <v>#REF!</v>
      </c>
      <c r="Y280" s="72" t="e">
        <f t="shared" si="292"/>
        <v>#REF!</v>
      </c>
      <c r="Z280" s="72" t="e">
        <f t="shared" si="293"/>
        <v>#REF!</v>
      </c>
      <c r="AA280" s="72" t="e">
        <f t="shared" si="294"/>
        <v>#REF!</v>
      </c>
      <c r="AB280" s="67" t="s">
        <v>24</v>
      </c>
      <c r="AC280" s="80" t="str">
        <f t="shared" si="310"/>
        <v/>
      </c>
      <c r="AD280" s="80" t="str">
        <f t="shared" si="295"/>
        <v/>
      </c>
      <c r="AE280" s="80" t="str">
        <f t="shared" si="296"/>
        <v/>
      </c>
      <c r="AF280" s="80" t="str">
        <f t="shared" si="297"/>
        <v/>
      </c>
      <c r="AG280" s="80" t="str">
        <f t="shared" si="298"/>
        <v/>
      </c>
      <c r="AH280" s="80" t="str">
        <f t="shared" si="299"/>
        <v/>
      </c>
      <c r="AI280" s="80" t="str">
        <f t="shared" si="300"/>
        <v/>
      </c>
      <c r="AJ280" s="67" t="s">
        <v>24</v>
      </c>
      <c r="AK280" s="66" t="e">
        <f t="shared" si="301"/>
        <v>#REF!</v>
      </c>
      <c r="AL280" s="66" t="e">
        <f t="shared" si="301"/>
        <v>#REF!</v>
      </c>
      <c r="AM280" s="66" t="e">
        <f t="shared" si="301"/>
        <v>#REF!</v>
      </c>
      <c r="AN280" s="66" t="e">
        <f t="shared" si="301"/>
        <v>#REF!</v>
      </c>
      <c r="AO280" s="66" t="e">
        <f t="shared" si="301"/>
        <v>#REF!</v>
      </c>
      <c r="AP280" s="66" t="e">
        <f t="shared" si="301"/>
        <v>#REF!</v>
      </c>
      <c r="AQ280" s="66" t="e">
        <f t="shared" si="301"/>
        <v>#REF!</v>
      </c>
      <c r="AR280" s="74" t="e">
        <f t="shared" si="302"/>
        <v>#REF!</v>
      </c>
      <c r="AS280" s="74" t="e">
        <f t="shared" si="303"/>
        <v>#REF!</v>
      </c>
      <c r="AT280" s="67" t="s">
        <v>24</v>
      </c>
      <c r="AU280" s="66">
        <f t="shared" si="304"/>
        <v>0</v>
      </c>
      <c r="AV280" s="66">
        <f t="shared" si="304"/>
        <v>1049.0262660025016</v>
      </c>
      <c r="AW280" s="66">
        <f t="shared" si="304"/>
        <v>0</v>
      </c>
      <c r="AX280" s="66">
        <f t="shared" si="304"/>
        <v>0</v>
      </c>
      <c r="AY280" s="66">
        <f t="shared" si="304"/>
        <v>0</v>
      </c>
      <c r="AZ280" s="66">
        <f t="shared" si="304"/>
        <v>0</v>
      </c>
      <c r="BA280" s="66">
        <f t="shared" si="304"/>
        <v>0</v>
      </c>
      <c r="BB280" s="74">
        <f t="shared" si="305"/>
        <v>1049.0262660025016</v>
      </c>
    </row>
    <row r="281" spans="1:54" x14ac:dyDescent="0.25">
      <c r="A281" s="68" t="s">
        <v>25</v>
      </c>
      <c r="B281" s="136">
        <f t="shared" si="306"/>
        <v>9.9700000000000006</v>
      </c>
      <c r="C281" s="138" t="e">
        <f t="shared" si="307"/>
        <v>#REF!</v>
      </c>
      <c r="D281" s="138" t="e">
        <f t="shared" si="280"/>
        <v>#REF!</v>
      </c>
      <c r="E281" s="138" t="e">
        <f t="shared" si="281"/>
        <v>#REF!</v>
      </c>
      <c r="F281" s="138" t="e">
        <f t="shared" si="282"/>
        <v>#REF!</v>
      </c>
      <c r="G281" s="138" t="e">
        <f t="shared" si="283"/>
        <v>#REF!</v>
      </c>
      <c r="H281" s="138" t="e">
        <f t="shared" si="284"/>
        <v>#REF!</v>
      </c>
      <c r="I281" s="138" t="e">
        <f t="shared" si="285"/>
        <v>#REF!</v>
      </c>
      <c r="J281" s="77" t="e">
        <f t="shared" si="286"/>
        <v>#REF!</v>
      </c>
      <c r="K281" s="68" t="s">
        <v>25</v>
      </c>
      <c r="L281" s="66" t="e">
        <f t="shared" si="308"/>
        <v>#REF!</v>
      </c>
      <c r="M281" s="66" t="e">
        <f t="shared" si="308"/>
        <v>#REF!</v>
      </c>
      <c r="N281" s="66" t="e">
        <f t="shared" si="308"/>
        <v>#REF!</v>
      </c>
      <c r="O281" s="66" t="e">
        <f t="shared" si="308"/>
        <v>#REF!</v>
      </c>
      <c r="P281" s="66" t="e">
        <f t="shared" si="308"/>
        <v>#REF!</v>
      </c>
      <c r="Q281" s="66" t="e">
        <f t="shared" si="308"/>
        <v>#REF!</v>
      </c>
      <c r="R281" s="66" t="e">
        <f t="shared" si="308"/>
        <v>#REF!</v>
      </c>
      <c r="S281" s="74" t="e">
        <f t="shared" si="288"/>
        <v>#REF!</v>
      </c>
      <c r="T281" s="68" t="s">
        <v>25</v>
      </c>
      <c r="U281" s="72" t="e">
        <f t="shared" si="309"/>
        <v>#REF!</v>
      </c>
      <c r="V281" s="72" t="e">
        <f t="shared" si="289"/>
        <v>#REF!</v>
      </c>
      <c r="W281" s="72" t="e">
        <f t="shared" si="290"/>
        <v>#REF!</v>
      </c>
      <c r="X281" s="72" t="e">
        <f t="shared" si="291"/>
        <v>#REF!</v>
      </c>
      <c r="Y281" s="72" t="e">
        <f t="shared" si="292"/>
        <v>#REF!</v>
      </c>
      <c r="Z281" s="72" t="e">
        <f t="shared" si="293"/>
        <v>#REF!</v>
      </c>
      <c r="AA281" s="72" t="e">
        <f t="shared" si="294"/>
        <v>#REF!</v>
      </c>
      <c r="AB281" s="68" t="s">
        <v>25</v>
      </c>
      <c r="AC281" s="80" t="str">
        <f t="shared" si="310"/>
        <v/>
      </c>
      <c r="AD281" s="80" t="str">
        <f t="shared" si="295"/>
        <v/>
      </c>
      <c r="AE281" s="80" t="str">
        <f t="shared" si="296"/>
        <v/>
      </c>
      <c r="AF281" s="80" t="str">
        <f t="shared" si="297"/>
        <v/>
      </c>
      <c r="AG281" s="80" t="str">
        <f t="shared" si="298"/>
        <v/>
      </c>
      <c r="AH281" s="80" t="str">
        <f t="shared" si="299"/>
        <v/>
      </c>
      <c r="AI281" s="80" t="str">
        <f t="shared" si="300"/>
        <v/>
      </c>
      <c r="AJ281" s="68" t="s">
        <v>25</v>
      </c>
      <c r="AK281" s="66" t="e">
        <f t="shared" si="301"/>
        <v>#REF!</v>
      </c>
      <c r="AL281" s="66" t="e">
        <f t="shared" si="301"/>
        <v>#REF!</v>
      </c>
      <c r="AM281" s="66" t="e">
        <f t="shared" si="301"/>
        <v>#REF!</v>
      </c>
      <c r="AN281" s="66" t="e">
        <f t="shared" si="301"/>
        <v>#REF!</v>
      </c>
      <c r="AO281" s="66" t="e">
        <f t="shared" si="301"/>
        <v>#REF!</v>
      </c>
      <c r="AP281" s="66" t="e">
        <f t="shared" si="301"/>
        <v>#REF!</v>
      </c>
      <c r="AQ281" s="66" t="e">
        <f t="shared" si="301"/>
        <v>#REF!</v>
      </c>
      <c r="AR281" s="74" t="e">
        <f t="shared" si="302"/>
        <v>#REF!</v>
      </c>
      <c r="AS281" s="74" t="e">
        <f t="shared" si="303"/>
        <v>#REF!</v>
      </c>
      <c r="AT281" s="68" t="s">
        <v>25</v>
      </c>
      <c r="AU281" s="66">
        <f t="shared" si="304"/>
        <v>0</v>
      </c>
      <c r="AV281" s="66">
        <f t="shared" si="304"/>
        <v>0</v>
      </c>
      <c r="AW281" s="66">
        <f t="shared" si="304"/>
        <v>0</v>
      </c>
      <c r="AX281" s="66">
        <f t="shared" si="304"/>
        <v>0</v>
      </c>
      <c r="AY281" s="66">
        <f t="shared" si="304"/>
        <v>0</v>
      </c>
      <c r="AZ281" s="66">
        <f t="shared" si="304"/>
        <v>0</v>
      </c>
      <c r="BA281" s="66">
        <f t="shared" si="304"/>
        <v>0</v>
      </c>
      <c r="BB281" s="74">
        <f t="shared" si="305"/>
        <v>0</v>
      </c>
    </row>
    <row r="282" spans="1:54" x14ac:dyDescent="0.25">
      <c r="A282" s="61" t="s">
        <v>26</v>
      </c>
      <c r="B282" s="136">
        <f t="shared" si="306"/>
        <v>242.49138308647906</v>
      </c>
      <c r="C282" s="138" t="e">
        <f t="shared" si="307"/>
        <v>#REF!</v>
      </c>
      <c r="D282" s="138" t="e">
        <f t="shared" si="280"/>
        <v>#REF!</v>
      </c>
      <c r="E282" s="138" t="e">
        <f t="shared" si="281"/>
        <v>#REF!</v>
      </c>
      <c r="F282" s="138" t="e">
        <f t="shared" si="282"/>
        <v>#REF!</v>
      </c>
      <c r="G282" s="138" t="e">
        <f t="shared" si="283"/>
        <v>#REF!</v>
      </c>
      <c r="H282" s="138" t="e">
        <f t="shared" si="284"/>
        <v>#REF!</v>
      </c>
      <c r="I282" s="138" t="e">
        <f t="shared" si="285"/>
        <v>#REF!</v>
      </c>
      <c r="J282" s="77" t="e">
        <f t="shared" si="286"/>
        <v>#REF!</v>
      </c>
      <c r="K282" s="61" t="s">
        <v>26</v>
      </c>
      <c r="L282" s="66" t="e">
        <f t="shared" si="308"/>
        <v>#REF!</v>
      </c>
      <c r="M282" s="66" t="e">
        <f t="shared" si="308"/>
        <v>#REF!</v>
      </c>
      <c r="N282" s="66" t="e">
        <f t="shared" si="308"/>
        <v>#REF!</v>
      </c>
      <c r="O282" s="66" t="e">
        <f t="shared" si="308"/>
        <v>#REF!</v>
      </c>
      <c r="P282" s="66" t="e">
        <f t="shared" si="308"/>
        <v>#REF!</v>
      </c>
      <c r="Q282" s="66" t="e">
        <f t="shared" si="308"/>
        <v>#REF!</v>
      </c>
      <c r="R282" s="66" t="e">
        <f t="shared" si="308"/>
        <v>#REF!</v>
      </c>
      <c r="S282" s="74" t="e">
        <f t="shared" si="288"/>
        <v>#REF!</v>
      </c>
      <c r="T282" s="61" t="s">
        <v>26</v>
      </c>
      <c r="U282" s="72" t="e">
        <f t="shared" si="309"/>
        <v>#REF!</v>
      </c>
      <c r="V282" s="72" t="e">
        <f t="shared" si="289"/>
        <v>#REF!</v>
      </c>
      <c r="W282" s="72" t="e">
        <f t="shared" si="290"/>
        <v>#REF!</v>
      </c>
      <c r="X282" s="72" t="e">
        <f t="shared" si="291"/>
        <v>#REF!</v>
      </c>
      <c r="Y282" s="72" t="e">
        <f t="shared" si="292"/>
        <v>#REF!</v>
      </c>
      <c r="Z282" s="72" t="e">
        <f t="shared" si="293"/>
        <v>#REF!</v>
      </c>
      <c r="AA282" s="72" t="e">
        <f t="shared" si="294"/>
        <v>#REF!</v>
      </c>
      <c r="AB282" s="61" t="s">
        <v>26</v>
      </c>
      <c r="AC282" s="80" t="str">
        <f t="shared" si="310"/>
        <v/>
      </c>
      <c r="AD282" s="80" t="str">
        <f t="shared" si="295"/>
        <v/>
      </c>
      <c r="AE282" s="80" t="str">
        <f t="shared" si="296"/>
        <v/>
      </c>
      <c r="AF282" s="80" t="str">
        <f t="shared" si="297"/>
        <v/>
      </c>
      <c r="AG282" s="80" t="str">
        <f t="shared" si="298"/>
        <v/>
      </c>
      <c r="AH282" s="80" t="str">
        <f t="shared" si="299"/>
        <v/>
      </c>
      <c r="AI282" s="80" t="str">
        <f t="shared" si="300"/>
        <v/>
      </c>
      <c r="AJ282" s="61" t="s">
        <v>26</v>
      </c>
      <c r="AK282" s="66" t="e">
        <f t="shared" si="301"/>
        <v>#REF!</v>
      </c>
      <c r="AL282" s="66" t="e">
        <f t="shared" si="301"/>
        <v>#REF!</v>
      </c>
      <c r="AM282" s="66" t="e">
        <f t="shared" si="301"/>
        <v>#REF!</v>
      </c>
      <c r="AN282" s="66" t="e">
        <f t="shared" si="301"/>
        <v>#REF!</v>
      </c>
      <c r="AO282" s="66" t="e">
        <f t="shared" si="301"/>
        <v>#REF!</v>
      </c>
      <c r="AP282" s="66" t="e">
        <f t="shared" si="301"/>
        <v>#REF!</v>
      </c>
      <c r="AQ282" s="66" t="e">
        <f t="shared" si="301"/>
        <v>#REF!</v>
      </c>
      <c r="AR282" s="74" t="e">
        <f t="shared" si="302"/>
        <v>#REF!</v>
      </c>
      <c r="AS282" s="74" t="e">
        <f t="shared" si="303"/>
        <v>#REF!</v>
      </c>
      <c r="AT282" s="61" t="s">
        <v>26</v>
      </c>
      <c r="AU282" s="66">
        <f t="shared" si="304"/>
        <v>0</v>
      </c>
      <c r="AV282" s="66">
        <f t="shared" si="304"/>
        <v>0</v>
      </c>
      <c r="AW282" s="66">
        <f t="shared" si="304"/>
        <v>0</v>
      </c>
      <c r="AX282" s="66">
        <f t="shared" si="304"/>
        <v>0</v>
      </c>
      <c r="AY282" s="66">
        <f t="shared" si="304"/>
        <v>0</v>
      </c>
      <c r="AZ282" s="66">
        <f t="shared" si="304"/>
        <v>0</v>
      </c>
      <c r="BA282" s="66">
        <f t="shared" si="304"/>
        <v>0</v>
      </c>
      <c r="BB282" s="74">
        <f t="shared" si="305"/>
        <v>0</v>
      </c>
    </row>
    <row r="283" spans="1:54" x14ac:dyDescent="0.25">
      <c r="A283" s="61" t="s">
        <v>27</v>
      </c>
      <c r="B283" s="136">
        <f t="shared" si="306"/>
        <v>126.33507427560973</v>
      </c>
      <c r="C283" s="138" t="e">
        <f t="shared" si="307"/>
        <v>#REF!</v>
      </c>
      <c r="D283" s="138" t="e">
        <f t="shared" si="280"/>
        <v>#REF!</v>
      </c>
      <c r="E283" s="138" t="e">
        <f t="shared" si="281"/>
        <v>#REF!</v>
      </c>
      <c r="F283" s="138" t="e">
        <f t="shared" si="282"/>
        <v>#REF!</v>
      </c>
      <c r="G283" s="138" t="e">
        <f t="shared" si="283"/>
        <v>#REF!</v>
      </c>
      <c r="H283" s="138" t="e">
        <f t="shared" si="284"/>
        <v>#REF!</v>
      </c>
      <c r="I283" s="138" t="e">
        <f t="shared" si="285"/>
        <v>#REF!</v>
      </c>
      <c r="J283" s="77" t="e">
        <f t="shared" si="286"/>
        <v>#REF!</v>
      </c>
      <c r="K283" s="61" t="s">
        <v>27</v>
      </c>
      <c r="L283" s="66" t="e">
        <f t="shared" si="308"/>
        <v>#REF!</v>
      </c>
      <c r="M283" s="66" t="e">
        <f t="shared" si="308"/>
        <v>#REF!</v>
      </c>
      <c r="N283" s="66" t="e">
        <f t="shared" si="308"/>
        <v>#REF!</v>
      </c>
      <c r="O283" s="66" t="e">
        <f t="shared" si="308"/>
        <v>#REF!</v>
      </c>
      <c r="P283" s="66" t="e">
        <f t="shared" si="308"/>
        <v>#REF!</v>
      </c>
      <c r="Q283" s="66" t="e">
        <f t="shared" si="308"/>
        <v>#REF!</v>
      </c>
      <c r="R283" s="66" t="e">
        <f t="shared" si="308"/>
        <v>#REF!</v>
      </c>
      <c r="S283" s="74" t="e">
        <f t="shared" si="288"/>
        <v>#REF!</v>
      </c>
      <c r="T283" s="61" t="s">
        <v>27</v>
      </c>
      <c r="U283" s="72" t="e">
        <f t="shared" si="309"/>
        <v>#REF!</v>
      </c>
      <c r="V283" s="72" t="e">
        <f t="shared" si="289"/>
        <v>#REF!</v>
      </c>
      <c r="W283" s="72" t="e">
        <f t="shared" si="290"/>
        <v>#REF!</v>
      </c>
      <c r="X283" s="72" t="e">
        <f t="shared" si="291"/>
        <v>#REF!</v>
      </c>
      <c r="Y283" s="72" t="e">
        <f t="shared" si="292"/>
        <v>#REF!</v>
      </c>
      <c r="Z283" s="72" t="e">
        <f t="shared" si="293"/>
        <v>#REF!</v>
      </c>
      <c r="AA283" s="72" t="e">
        <f t="shared" si="294"/>
        <v>#REF!</v>
      </c>
      <c r="AB283" s="61" t="s">
        <v>27</v>
      </c>
      <c r="AC283" s="80" t="str">
        <f t="shared" si="310"/>
        <v/>
      </c>
      <c r="AD283" s="80" t="str">
        <f t="shared" si="295"/>
        <v/>
      </c>
      <c r="AE283" s="80" t="str">
        <f t="shared" si="296"/>
        <v/>
      </c>
      <c r="AF283" s="80" t="str">
        <f t="shared" si="297"/>
        <v/>
      </c>
      <c r="AG283" s="80" t="str">
        <f t="shared" si="298"/>
        <v/>
      </c>
      <c r="AH283" s="80" t="str">
        <f t="shared" si="299"/>
        <v/>
      </c>
      <c r="AI283" s="80" t="str">
        <f t="shared" si="300"/>
        <v/>
      </c>
      <c r="AJ283" s="61" t="s">
        <v>27</v>
      </c>
      <c r="AK283" s="66" t="e">
        <f t="shared" si="301"/>
        <v>#REF!</v>
      </c>
      <c r="AL283" s="66" t="e">
        <f t="shared" si="301"/>
        <v>#REF!</v>
      </c>
      <c r="AM283" s="66" t="e">
        <f t="shared" si="301"/>
        <v>#REF!</v>
      </c>
      <c r="AN283" s="66" t="e">
        <f t="shared" si="301"/>
        <v>#REF!</v>
      </c>
      <c r="AO283" s="66" t="e">
        <f t="shared" si="301"/>
        <v>#REF!</v>
      </c>
      <c r="AP283" s="66" t="e">
        <f t="shared" si="301"/>
        <v>#REF!</v>
      </c>
      <c r="AQ283" s="66" t="e">
        <f t="shared" si="301"/>
        <v>#REF!</v>
      </c>
      <c r="AR283" s="74" t="e">
        <f t="shared" si="302"/>
        <v>#REF!</v>
      </c>
      <c r="AS283" s="74" t="e">
        <f t="shared" si="303"/>
        <v>#REF!</v>
      </c>
      <c r="AT283" s="61" t="s">
        <v>27</v>
      </c>
      <c r="AU283" s="66">
        <f t="shared" si="304"/>
        <v>0</v>
      </c>
      <c r="AV283" s="66">
        <f t="shared" si="304"/>
        <v>0</v>
      </c>
      <c r="AW283" s="66">
        <f t="shared" si="304"/>
        <v>0</v>
      </c>
      <c r="AX283" s="66">
        <f t="shared" si="304"/>
        <v>0</v>
      </c>
      <c r="AY283" s="66">
        <f t="shared" si="304"/>
        <v>0</v>
      </c>
      <c r="AZ283" s="66">
        <f t="shared" si="304"/>
        <v>0</v>
      </c>
      <c r="BA283" s="66">
        <f t="shared" si="304"/>
        <v>0</v>
      </c>
      <c r="BB283" s="74">
        <f t="shared" si="305"/>
        <v>0</v>
      </c>
    </row>
    <row r="284" spans="1:54" x14ac:dyDescent="0.25">
      <c r="A284" s="61" t="s">
        <v>28</v>
      </c>
      <c r="B284" s="136">
        <f t="shared" si="306"/>
        <v>0</v>
      </c>
      <c r="C284" s="138" t="e">
        <f t="shared" si="307"/>
        <v>#REF!</v>
      </c>
      <c r="D284" s="138" t="e">
        <f t="shared" si="280"/>
        <v>#REF!</v>
      </c>
      <c r="E284" s="138" t="e">
        <f t="shared" si="281"/>
        <v>#REF!</v>
      </c>
      <c r="F284" s="138" t="e">
        <f t="shared" si="282"/>
        <v>#REF!</v>
      </c>
      <c r="G284" s="138" t="e">
        <f t="shared" si="283"/>
        <v>#REF!</v>
      </c>
      <c r="H284" s="138" t="e">
        <f t="shared" si="284"/>
        <v>#REF!</v>
      </c>
      <c r="I284" s="138" t="e">
        <f t="shared" si="285"/>
        <v>#REF!</v>
      </c>
      <c r="J284" s="77" t="e">
        <f t="shared" si="286"/>
        <v>#REF!</v>
      </c>
      <c r="K284" s="61" t="s">
        <v>28</v>
      </c>
      <c r="L284" s="66" t="e">
        <f t="shared" si="308"/>
        <v>#REF!</v>
      </c>
      <c r="M284" s="66" t="e">
        <f t="shared" si="308"/>
        <v>#REF!</v>
      </c>
      <c r="N284" s="66" t="e">
        <f t="shared" si="308"/>
        <v>#REF!</v>
      </c>
      <c r="O284" s="66" t="e">
        <f t="shared" si="308"/>
        <v>#REF!</v>
      </c>
      <c r="P284" s="66" t="e">
        <f t="shared" si="308"/>
        <v>#REF!</v>
      </c>
      <c r="Q284" s="66" t="e">
        <f t="shared" si="308"/>
        <v>#REF!</v>
      </c>
      <c r="R284" s="66" t="e">
        <f t="shared" si="308"/>
        <v>#REF!</v>
      </c>
      <c r="S284" s="74" t="e">
        <f t="shared" si="288"/>
        <v>#REF!</v>
      </c>
      <c r="T284" s="61" t="s">
        <v>28</v>
      </c>
      <c r="U284" s="72" t="e">
        <f t="shared" si="309"/>
        <v>#REF!</v>
      </c>
      <c r="V284" s="72" t="e">
        <f t="shared" si="289"/>
        <v>#REF!</v>
      </c>
      <c r="W284" s="72" t="e">
        <f t="shared" si="290"/>
        <v>#REF!</v>
      </c>
      <c r="X284" s="72" t="e">
        <f t="shared" si="291"/>
        <v>#REF!</v>
      </c>
      <c r="Y284" s="72" t="e">
        <f t="shared" si="292"/>
        <v>#REF!</v>
      </c>
      <c r="Z284" s="72" t="e">
        <f t="shared" si="293"/>
        <v>#REF!</v>
      </c>
      <c r="AA284" s="72" t="e">
        <f t="shared" si="294"/>
        <v>#REF!</v>
      </c>
      <c r="AB284" s="61" t="s">
        <v>28</v>
      </c>
      <c r="AC284" s="80" t="str">
        <f t="shared" si="310"/>
        <v/>
      </c>
      <c r="AD284" s="80" t="str">
        <f t="shared" si="295"/>
        <v/>
      </c>
      <c r="AE284" s="80" t="str">
        <f t="shared" si="296"/>
        <v/>
      </c>
      <c r="AF284" s="80" t="str">
        <f t="shared" si="297"/>
        <v/>
      </c>
      <c r="AG284" s="80" t="str">
        <f t="shared" si="298"/>
        <v/>
      </c>
      <c r="AH284" s="80" t="str">
        <f t="shared" si="299"/>
        <v/>
      </c>
      <c r="AI284" s="80" t="str">
        <f t="shared" si="300"/>
        <v/>
      </c>
      <c r="AJ284" s="61" t="s">
        <v>28</v>
      </c>
      <c r="AK284" s="66" t="e">
        <f t="shared" si="301"/>
        <v>#REF!</v>
      </c>
      <c r="AL284" s="66" t="e">
        <f t="shared" si="301"/>
        <v>#REF!</v>
      </c>
      <c r="AM284" s="66" t="e">
        <f t="shared" si="301"/>
        <v>#REF!</v>
      </c>
      <c r="AN284" s="66" t="e">
        <f t="shared" si="301"/>
        <v>#REF!</v>
      </c>
      <c r="AO284" s="66" t="e">
        <f t="shared" si="301"/>
        <v>#REF!</v>
      </c>
      <c r="AP284" s="66" t="e">
        <f t="shared" si="301"/>
        <v>#REF!</v>
      </c>
      <c r="AQ284" s="66" t="e">
        <f t="shared" si="301"/>
        <v>#REF!</v>
      </c>
      <c r="AR284" s="74" t="e">
        <f t="shared" si="302"/>
        <v>#REF!</v>
      </c>
      <c r="AS284" s="74" t="e">
        <f t="shared" si="303"/>
        <v>#REF!</v>
      </c>
      <c r="AT284" s="61" t="s">
        <v>28</v>
      </c>
      <c r="AU284" s="66">
        <f t="shared" si="304"/>
        <v>0</v>
      </c>
      <c r="AV284" s="66">
        <f t="shared" si="304"/>
        <v>0</v>
      </c>
      <c r="AW284" s="66">
        <f t="shared" si="304"/>
        <v>0</v>
      </c>
      <c r="AX284" s="66">
        <f t="shared" si="304"/>
        <v>0</v>
      </c>
      <c r="AY284" s="66">
        <f t="shared" si="304"/>
        <v>0</v>
      </c>
      <c r="AZ284" s="66">
        <f t="shared" si="304"/>
        <v>0</v>
      </c>
      <c r="BA284" s="66">
        <f t="shared" si="304"/>
        <v>0</v>
      </c>
      <c r="BB284" s="74">
        <f t="shared" si="305"/>
        <v>0</v>
      </c>
    </row>
    <row r="285" spans="1:54" x14ac:dyDescent="0.25">
      <c r="A285" s="61" t="s">
        <v>29</v>
      </c>
      <c r="B285" s="136">
        <f t="shared" si="306"/>
        <v>247.45034396803365</v>
      </c>
      <c r="C285" s="138" t="e">
        <f t="shared" si="307"/>
        <v>#REF!</v>
      </c>
      <c r="D285" s="138" t="e">
        <f t="shared" si="280"/>
        <v>#REF!</v>
      </c>
      <c r="E285" s="138" t="e">
        <f t="shared" si="281"/>
        <v>#REF!</v>
      </c>
      <c r="F285" s="138" t="e">
        <f t="shared" si="282"/>
        <v>#REF!</v>
      </c>
      <c r="G285" s="138" t="e">
        <f t="shared" si="283"/>
        <v>#REF!</v>
      </c>
      <c r="H285" s="138" t="e">
        <f t="shared" si="284"/>
        <v>#REF!</v>
      </c>
      <c r="I285" s="138" t="e">
        <f t="shared" si="285"/>
        <v>#REF!</v>
      </c>
      <c r="J285" s="77" t="e">
        <f t="shared" si="286"/>
        <v>#REF!</v>
      </c>
      <c r="K285" s="61" t="s">
        <v>29</v>
      </c>
      <c r="L285" s="66" t="e">
        <f t="shared" si="308"/>
        <v>#REF!</v>
      </c>
      <c r="M285" s="66" t="e">
        <f t="shared" si="308"/>
        <v>#REF!</v>
      </c>
      <c r="N285" s="66" t="e">
        <f t="shared" si="308"/>
        <v>#REF!</v>
      </c>
      <c r="O285" s="66" t="e">
        <f t="shared" si="308"/>
        <v>#REF!</v>
      </c>
      <c r="P285" s="66" t="e">
        <f t="shared" si="308"/>
        <v>#REF!</v>
      </c>
      <c r="Q285" s="66" t="e">
        <f t="shared" si="308"/>
        <v>#REF!</v>
      </c>
      <c r="R285" s="66" t="e">
        <f t="shared" si="308"/>
        <v>#REF!</v>
      </c>
      <c r="S285" s="74" t="e">
        <f t="shared" si="288"/>
        <v>#REF!</v>
      </c>
      <c r="T285" s="61" t="s">
        <v>29</v>
      </c>
      <c r="U285" s="72" t="e">
        <f t="shared" si="309"/>
        <v>#REF!</v>
      </c>
      <c r="V285" s="72" t="e">
        <f t="shared" si="289"/>
        <v>#REF!</v>
      </c>
      <c r="W285" s="72" t="e">
        <f t="shared" si="290"/>
        <v>#REF!</v>
      </c>
      <c r="X285" s="72" t="e">
        <f t="shared" si="291"/>
        <v>#REF!</v>
      </c>
      <c r="Y285" s="72" t="e">
        <f t="shared" si="292"/>
        <v>#REF!</v>
      </c>
      <c r="Z285" s="72" t="e">
        <f t="shared" si="293"/>
        <v>#REF!</v>
      </c>
      <c r="AA285" s="72" t="e">
        <f t="shared" si="294"/>
        <v>#REF!</v>
      </c>
      <c r="AB285" s="61" t="s">
        <v>29</v>
      </c>
      <c r="AC285" s="80" t="str">
        <f t="shared" si="310"/>
        <v/>
      </c>
      <c r="AD285" s="80" t="str">
        <f t="shared" si="295"/>
        <v/>
      </c>
      <c r="AE285" s="80" t="str">
        <f t="shared" si="296"/>
        <v/>
      </c>
      <c r="AF285" s="80" t="str">
        <f t="shared" si="297"/>
        <v/>
      </c>
      <c r="AG285" s="80" t="str">
        <f t="shared" si="298"/>
        <v/>
      </c>
      <c r="AH285" s="80" t="str">
        <f t="shared" si="299"/>
        <v/>
      </c>
      <c r="AI285" s="80" t="str">
        <f t="shared" si="300"/>
        <v/>
      </c>
      <c r="AJ285" s="61" t="s">
        <v>29</v>
      </c>
      <c r="AK285" s="66" t="e">
        <f t="shared" si="301"/>
        <v>#REF!</v>
      </c>
      <c r="AL285" s="66" t="e">
        <f t="shared" si="301"/>
        <v>#REF!</v>
      </c>
      <c r="AM285" s="66" t="e">
        <f t="shared" si="301"/>
        <v>#REF!</v>
      </c>
      <c r="AN285" s="66" t="e">
        <f t="shared" si="301"/>
        <v>#REF!</v>
      </c>
      <c r="AO285" s="66" t="e">
        <f t="shared" si="301"/>
        <v>#REF!</v>
      </c>
      <c r="AP285" s="66" t="e">
        <f t="shared" si="301"/>
        <v>#REF!</v>
      </c>
      <c r="AQ285" s="66" t="e">
        <f t="shared" si="301"/>
        <v>#REF!</v>
      </c>
      <c r="AR285" s="74" t="e">
        <f t="shared" si="302"/>
        <v>#REF!</v>
      </c>
      <c r="AS285" s="74" t="e">
        <f t="shared" si="303"/>
        <v>#REF!</v>
      </c>
      <c r="AT285" s="61" t="s">
        <v>29</v>
      </c>
      <c r="AU285" s="66">
        <f t="shared" si="304"/>
        <v>0</v>
      </c>
      <c r="AV285" s="66">
        <f t="shared" si="304"/>
        <v>13.520971915819734</v>
      </c>
      <c r="AW285" s="66">
        <f t="shared" si="304"/>
        <v>0.37025904393441444</v>
      </c>
      <c r="AX285" s="66">
        <f t="shared" si="304"/>
        <v>0</v>
      </c>
      <c r="AY285" s="66">
        <f t="shared" si="304"/>
        <v>0</v>
      </c>
      <c r="AZ285" s="66">
        <f t="shared" si="304"/>
        <v>0</v>
      </c>
      <c r="BA285" s="66">
        <f t="shared" si="304"/>
        <v>0</v>
      </c>
      <c r="BB285" s="74">
        <f t="shared" si="305"/>
        <v>13.891230959754148</v>
      </c>
    </row>
    <row r="286" spans="1:54" x14ac:dyDescent="0.25">
      <c r="A286" s="61" t="s">
        <v>30</v>
      </c>
      <c r="B286" s="136">
        <f t="shared" si="306"/>
        <v>6.1814399999999999E-2</v>
      </c>
      <c r="C286" s="138" t="e">
        <f t="shared" si="307"/>
        <v>#REF!</v>
      </c>
      <c r="D286" s="138" t="e">
        <f t="shared" si="280"/>
        <v>#REF!</v>
      </c>
      <c r="E286" s="138" t="e">
        <f t="shared" si="281"/>
        <v>#REF!</v>
      </c>
      <c r="F286" s="138" t="e">
        <f t="shared" si="282"/>
        <v>#REF!</v>
      </c>
      <c r="G286" s="138" t="e">
        <f t="shared" si="283"/>
        <v>#REF!</v>
      </c>
      <c r="H286" s="138" t="e">
        <f t="shared" si="284"/>
        <v>#REF!</v>
      </c>
      <c r="I286" s="138" t="e">
        <f t="shared" si="285"/>
        <v>#REF!</v>
      </c>
      <c r="J286" s="77" t="e">
        <f t="shared" si="286"/>
        <v>#REF!</v>
      </c>
      <c r="K286" s="61" t="s">
        <v>30</v>
      </c>
      <c r="L286" s="66" t="e">
        <f t="shared" si="308"/>
        <v>#REF!</v>
      </c>
      <c r="M286" s="66" t="e">
        <f t="shared" si="308"/>
        <v>#REF!</v>
      </c>
      <c r="N286" s="66" t="e">
        <f t="shared" si="308"/>
        <v>#REF!</v>
      </c>
      <c r="O286" s="66" t="e">
        <f t="shared" si="308"/>
        <v>#REF!</v>
      </c>
      <c r="P286" s="66" t="e">
        <f t="shared" si="308"/>
        <v>#REF!</v>
      </c>
      <c r="Q286" s="66" t="e">
        <f t="shared" si="308"/>
        <v>#REF!</v>
      </c>
      <c r="R286" s="66" t="e">
        <f t="shared" si="308"/>
        <v>#REF!</v>
      </c>
      <c r="S286" s="74" t="e">
        <f t="shared" si="288"/>
        <v>#REF!</v>
      </c>
      <c r="T286" s="61" t="s">
        <v>30</v>
      </c>
      <c r="U286" s="72" t="e">
        <f t="shared" si="309"/>
        <v>#REF!</v>
      </c>
      <c r="V286" s="72" t="e">
        <f t="shared" si="289"/>
        <v>#REF!</v>
      </c>
      <c r="W286" s="72" t="e">
        <f t="shared" si="290"/>
        <v>#REF!</v>
      </c>
      <c r="X286" s="72" t="e">
        <f t="shared" si="291"/>
        <v>#REF!</v>
      </c>
      <c r="Y286" s="72" t="e">
        <f t="shared" si="292"/>
        <v>#REF!</v>
      </c>
      <c r="Z286" s="72" t="e">
        <f t="shared" si="293"/>
        <v>#REF!</v>
      </c>
      <c r="AA286" s="72" t="e">
        <f t="shared" si="294"/>
        <v>#REF!</v>
      </c>
      <c r="AB286" s="61" t="s">
        <v>30</v>
      </c>
      <c r="AC286" s="80" t="str">
        <f t="shared" si="310"/>
        <v/>
      </c>
      <c r="AD286" s="80" t="str">
        <f t="shared" si="295"/>
        <v/>
      </c>
      <c r="AE286" s="80" t="str">
        <f t="shared" si="296"/>
        <v/>
      </c>
      <c r="AF286" s="80" t="str">
        <f t="shared" si="297"/>
        <v/>
      </c>
      <c r="AG286" s="80" t="str">
        <f t="shared" si="298"/>
        <v/>
      </c>
      <c r="AH286" s="80" t="str">
        <f t="shared" si="299"/>
        <v/>
      </c>
      <c r="AI286" s="80" t="str">
        <f t="shared" si="300"/>
        <v/>
      </c>
      <c r="AJ286" s="61" t="s">
        <v>30</v>
      </c>
      <c r="AK286" s="66" t="e">
        <f t="shared" si="301"/>
        <v>#REF!</v>
      </c>
      <c r="AL286" s="66" t="e">
        <f t="shared" si="301"/>
        <v>#REF!</v>
      </c>
      <c r="AM286" s="66" t="e">
        <f t="shared" si="301"/>
        <v>#REF!</v>
      </c>
      <c r="AN286" s="66" t="e">
        <f t="shared" si="301"/>
        <v>#REF!</v>
      </c>
      <c r="AO286" s="66" t="e">
        <f t="shared" si="301"/>
        <v>#REF!</v>
      </c>
      <c r="AP286" s="66" t="e">
        <f t="shared" si="301"/>
        <v>#REF!</v>
      </c>
      <c r="AQ286" s="66" t="e">
        <f t="shared" si="301"/>
        <v>#REF!</v>
      </c>
      <c r="AR286" s="74" t="e">
        <f t="shared" si="302"/>
        <v>#REF!</v>
      </c>
      <c r="AS286" s="74" t="e">
        <f t="shared" si="303"/>
        <v>#REF!</v>
      </c>
      <c r="AT286" s="61" t="s">
        <v>30</v>
      </c>
      <c r="AU286" s="66">
        <f t="shared" si="304"/>
        <v>0</v>
      </c>
      <c r="AV286" s="66">
        <f t="shared" si="304"/>
        <v>0</v>
      </c>
      <c r="AW286" s="66">
        <f t="shared" si="304"/>
        <v>0</v>
      </c>
      <c r="AX286" s="66">
        <f t="shared" si="304"/>
        <v>0</v>
      </c>
      <c r="AY286" s="66">
        <f t="shared" si="304"/>
        <v>0</v>
      </c>
      <c r="AZ286" s="66">
        <f t="shared" si="304"/>
        <v>0</v>
      </c>
      <c r="BA286" s="66">
        <f t="shared" si="304"/>
        <v>0</v>
      </c>
      <c r="BB286" s="74">
        <f t="shared" si="305"/>
        <v>0</v>
      </c>
    </row>
    <row r="287" spans="1:54" x14ac:dyDescent="0.25">
      <c r="A287" s="61" t="s">
        <v>31</v>
      </c>
      <c r="B287" s="136">
        <f t="shared" si="306"/>
        <v>0</v>
      </c>
      <c r="C287" s="138" t="e">
        <f t="shared" si="307"/>
        <v>#REF!</v>
      </c>
      <c r="D287" s="138" t="e">
        <f t="shared" si="280"/>
        <v>#REF!</v>
      </c>
      <c r="E287" s="138" t="e">
        <f t="shared" si="281"/>
        <v>#REF!</v>
      </c>
      <c r="F287" s="138" t="e">
        <f t="shared" si="282"/>
        <v>#REF!</v>
      </c>
      <c r="G287" s="138" t="e">
        <f t="shared" si="283"/>
        <v>#REF!</v>
      </c>
      <c r="H287" s="138" t="e">
        <f t="shared" si="284"/>
        <v>#REF!</v>
      </c>
      <c r="I287" s="138" t="e">
        <f t="shared" si="285"/>
        <v>#REF!</v>
      </c>
      <c r="J287" s="77" t="e">
        <f t="shared" si="286"/>
        <v>#REF!</v>
      </c>
      <c r="K287" s="61" t="s">
        <v>31</v>
      </c>
      <c r="L287" s="66" t="e">
        <f t="shared" si="308"/>
        <v>#REF!</v>
      </c>
      <c r="M287" s="66" t="e">
        <f t="shared" si="308"/>
        <v>#REF!</v>
      </c>
      <c r="N287" s="66" t="e">
        <f t="shared" si="308"/>
        <v>#REF!</v>
      </c>
      <c r="O287" s="66" t="e">
        <f t="shared" si="308"/>
        <v>#REF!</v>
      </c>
      <c r="P287" s="66" t="e">
        <f t="shared" si="308"/>
        <v>#REF!</v>
      </c>
      <c r="Q287" s="66" t="e">
        <f t="shared" si="308"/>
        <v>#REF!</v>
      </c>
      <c r="R287" s="66" t="e">
        <f t="shared" si="308"/>
        <v>#REF!</v>
      </c>
      <c r="S287" s="74" t="e">
        <f t="shared" si="288"/>
        <v>#REF!</v>
      </c>
      <c r="T287" s="61" t="s">
        <v>31</v>
      </c>
      <c r="U287" s="72" t="e">
        <f t="shared" si="309"/>
        <v>#REF!</v>
      </c>
      <c r="V287" s="72" t="e">
        <f t="shared" si="289"/>
        <v>#REF!</v>
      </c>
      <c r="W287" s="72" t="e">
        <f t="shared" si="290"/>
        <v>#REF!</v>
      </c>
      <c r="X287" s="72" t="e">
        <f t="shared" si="291"/>
        <v>#REF!</v>
      </c>
      <c r="Y287" s="72" t="e">
        <f t="shared" si="292"/>
        <v>#REF!</v>
      </c>
      <c r="Z287" s="72" t="e">
        <f t="shared" si="293"/>
        <v>#REF!</v>
      </c>
      <c r="AA287" s="72" t="e">
        <f t="shared" si="294"/>
        <v>#REF!</v>
      </c>
      <c r="AB287" s="61" t="s">
        <v>31</v>
      </c>
      <c r="AC287" s="80" t="str">
        <f t="shared" si="310"/>
        <v/>
      </c>
      <c r="AD287" s="80" t="str">
        <f t="shared" si="295"/>
        <v/>
      </c>
      <c r="AE287" s="80" t="str">
        <f t="shared" si="296"/>
        <v/>
      </c>
      <c r="AF287" s="80" t="str">
        <f t="shared" si="297"/>
        <v/>
      </c>
      <c r="AG287" s="80" t="str">
        <f t="shared" si="298"/>
        <v/>
      </c>
      <c r="AH287" s="80" t="str">
        <f t="shared" si="299"/>
        <v/>
      </c>
      <c r="AI287" s="80" t="str">
        <f t="shared" si="300"/>
        <v/>
      </c>
      <c r="AJ287" s="61" t="s">
        <v>31</v>
      </c>
      <c r="AK287" s="66" t="e">
        <f t="shared" si="301"/>
        <v>#REF!</v>
      </c>
      <c r="AL287" s="66" t="e">
        <f t="shared" si="301"/>
        <v>#REF!</v>
      </c>
      <c r="AM287" s="66" t="e">
        <f t="shared" si="301"/>
        <v>#REF!</v>
      </c>
      <c r="AN287" s="66" t="e">
        <f t="shared" si="301"/>
        <v>#REF!</v>
      </c>
      <c r="AO287" s="66" t="e">
        <f t="shared" si="301"/>
        <v>#REF!</v>
      </c>
      <c r="AP287" s="66" t="e">
        <f t="shared" si="301"/>
        <v>#REF!</v>
      </c>
      <c r="AQ287" s="66" t="e">
        <f t="shared" si="301"/>
        <v>#REF!</v>
      </c>
      <c r="AR287" s="74" t="e">
        <f t="shared" si="302"/>
        <v>#REF!</v>
      </c>
      <c r="AS287" s="74" t="e">
        <f t="shared" si="303"/>
        <v>#REF!</v>
      </c>
      <c r="AT287" s="61" t="s">
        <v>31</v>
      </c>
      <c r="AU287" s="66">
        <f t="shared" si="304"/>
        <v>0</v>
      </c>
      <c r="AV287" s="66">
        <f t="shared" si="304"/>
        <v>0</v>
      </c>
      <c r="AW287" s="66">
        <f t="shared" si="304"/>
        <v>0</v>
      </c>
      <c r="AX287" s="66">
        <f t="shared" si="304"/>
        <v>0</v>
      </c>
      <c r="AY287" s="66">
        <f t="shared" si="304"/>
        <v>0</v>
      </c>
      <c r="AZ287" s="66">
        <f t="shared" si="304"/>
        <v>0</v>
      </c>
      <c r="BA287" s="66">
        <f t="shared" si="304"/>
        <v>0</v>
      </c>
      <c r="BB287" s="74">
        <f t="shared" si="305"/>
        <v>0</v>
      </c>
    </row>
    <row r="288" spans="1:54" x14ac:dyDescent="0.25">
      <c r="A288" s="61" t="s">
        <v>32</v>
      </c>
      <c r="B288" s="136">
        <f t="shared" si="306"/>
        <v>0</v>
      </c>
      <c r="C288" s="138" t="e">
        <f t="shared" si="307"/>
        <v>#REF!</v>
      </c>
      <c r="D288" s="138" t="e">
        <f t="shared" si="280"/>
        <v>#REF!</v>
      </c>
      <c r="E288" s="138" t="e">
        <f t="shared" si="281"/>
        <v>#REF!</v>
      </c>
      <c r="F288" s="138" t="e">
        <f t="shared" si="282"/>
        <v>#REF!</v>
      </c>
      <c r="G288" s="138" t="e">
        <f t="shared" si="283"/>
        <v>#REF!</v>
      </c>
      <c r="H288" s="138" t="e">
        <f t="shared" si="284"/>
        <v>#REF!</v>
      </c>
      <c r="I288" s="138" t="e">
        <f t="shared" si="285"/>
        <v>#REF!</v>
      </c>
      <c r="J288" s="77" t="e">
        <f t="shared" si="286"/>
        <v>#REF!</v>
      </c>
      <c r="K288" s="61" t="s">
        <v>32</v>
      </c>
      <c r="L288" s="66" t="e">
        <f t="shared" si="308"/>
        <v>#REF!</v>
      </c>
      <c r="M288" s="66" t="e">
        <f t="shared" si="308"/>
        <v>#REF!</v>
      </c>
      <c r="N288" s="66" t="e">
        <f t="shared" si="308"/>
        <v>#REF!</v>
      </c>
      <c r="O288" s="66" t="e">
        <f t="shared" si="308"/>
        <v>#REF!</v>
      </c>
      <c r="P288" s="66" t="e">
        <f t="shared" si="308"/>
        <v>#REF!</v>
      </c>
      <c r="Q288" s="66" t="e">
        <f t="shared" si="308"/>
        <v>#REF!</v>
      </c>
      <c r="R288" s="66" t="e">
        <f t="shared" si="308"/>
        <v>#REF!</v>
      </c>
      <c r="S288" s="74" t="e">
        <f t="shared" si="288"/>
        <v>#REF!</v>
      </c>
      <c r="T288" s="61" t="s">
        <v>32</v>
      </c>
      <c r="U288" s="72" t="e">
        <f t="shared" si="309"/>
        <v>#REF!</v>
      </c>
      <c r="V288" s="72" t="e">
        <f t="shared" si="289"/>
        <v>#REF!</v>
      </c>
      <c r="W288" s="72" t="e">
        <f t="shared" si="290"/>
        <v>#REF!</v>
      </c>
      <c r="X288" s="72" t="e">
        <f t="shared" si="291"/>
        <v>#REF!</v>
      </c>
      <c r="Y288" s="72" t="e">
        <f t="shared" si="292"/>
        <v>#REF!</v>
      </c>
      <c r="Z288" s="72" t="e">
        <f t="shared" si="293"/>
        <v>#REF!</v>
      </c>
      <c r="AA288" s="72" t="e">
        <f t="shared" si="294"/>
        <v>#REF!</v>
      </c>
      <c r="AB288" s="61" t="s">
        <v>32</v>
      </c>
      <c r="AC288" s="80" t="str">
        <f t="shared" si="310"/>
        <v/>
      </c>
      <c r="AD288" s="80" t="str">
        <f t="shared" si="295"/>
        <v/>
      </c>
      <c r="AE288" s="80" t="str">
        <f t="shared" si="296"/>
        <v/>
      </c>
      <c r="AF288" s="80" t="str">
        <f t="shared" si="297"/>
        <v/>
      </c>
      <c r="AG288" s="80" t="str">
        <f t="shared" si="298"/>
        <v/>
      </c>
      <c r="AH288" s="80" t="str">
        <f t="shared" si="299"/>
        <v/>
      </c>
      <c r="AI288" s="80" t="str">
        <f t="shared" si="300"/>
        <v/>
      </c>
      <c r="AJ288" s="61" t="s">
        <v>32</v>
      </c>
      <c r="AK288" s="66" t="e">
        <f t="shared" si="301"/>
        <v>#REF!</v>
      </c>
      <c r="AL288" s="66" t="e">
        <f t="shared" si="301"/>
        <v>#REF!</v>
      </c>
      <c r="AM288" s="66" t="e">
        <f t="shared" si="301"/>
        <v>#REF!</v>
      </c>
      <c r="AN288" s="66" t="e">
        <f t="shared" si="301"/>
        <v>#REF!</v>
      </c>
      <c r="AO288" s="66" t="e">
        <f t="shared" si="301"/>
        <v>#REF!</v>
      </c>
      <c r="AP288" s="66" t="e">
        <f t="shared" si="301"/>
        <v>#REF!</v>
      </c>
      <c r="AQ288" s="66" t="e">
        <f t="shared" si="301"/>
        <v>#REF!</v>
      </c>
      <c r="AR288" s="74" t="e">
        <f t="shared" si="302"/>
        <v>#REF!</v>
      </c>
      <c r="AS288" s="74" t="e">
        <f t="shared" si="303"/>
        <v>#REF!</v>
      </c>
      <c r="AT288" s="61" t="s">
        <v>32</v>
      </c>
      <c r="AU288" s="66">
        <f t="shared" si="304"/>
        <v>0</v>
      </c>
      <c r="AV288" s="66">
        <f t="shared" si="304"/>
        <v>0</v>
      </c>
      <c r="AW288" s="66">
        <f t="shared" si="304"/>
        <v>0</v>
      </c>
      <c r="AX288" s="66">
        <f t="shared" si="304"/>
        <v>0</v>
      </c>
      <c r="AY288" s="66">
        <f t="shared" si="304"/>
        <v>0</v>
      </c>
      <c r="AZ288" s="66">
        <f t="shared" si="304"/>
        <v>0</v>
      </c>
      <c r="BA288" s="66">
        <f t="shared" si="304"/>
        <v>0</v>
      </c>
      <c r="BB288" s="74">
        <f t="shared" si="305"/>
        <v>0</v>
      </c>
    </row>
    <row r="289" spans="1:54" x14ac:dyDescent="0.25">
      <c r="A289" s="61" t="s">
        <v>33</v>
      </c>
      <c r="B289" s="136">
        <f t="shared" si="306"/>
        <v>2313.583917751344</v>
      </c>
      <c r="C289" s="138" t="e">
        <f t="shared" si="307"/>
        <v>#REF!</v>
      </c>
      <c r="D289" s="138" t="e">
        <f t="shared" si="280"/>
        <v>#REF!</v>
      </c>
      <c r="E289" s="138" t="e">
        <f t="shared" si="281"/>
        <v>#REF!</v>
      </c>
      <c r="F289" s="138" t="e">
        <f t="shared" si="282"/>
        <v>#REF!</v>
      </c>
      <c r="G289" s="138" t="e">
        <f t="shared" si="283"/>
        <v>#REF!</v>
      </c>
      <c r="H289" s="138" t="e">
        <f t="shared" si="284"/>
        <v>#REF!</v>
      </c>
      <c r="I289" s="138" t="e">
        <f t="shared" si="285"/>
        <v>#REF!</v>
      </c>
      <c r="J289" s="77" t="e">
        <f t="shared" si="286"/>
        <v>#REF!</v>
      </c>
      <c r="K289" s="61" t="s">
        <v>33</v>
      </c>
      <c r="L289" s="66" t="e">
        <f t="shared" si="308"/>
        <v>#REF!</v>
      </c>
      <c r="M289" s="66" t="e">
        <f t="shared" si="308"/>
        <v>#REF!</v>
      </c>
      <c r="N289" s="66" t="e">
        <f t="shared" si="308"/>
        <v>#REF!</v>
      </c>
      <c r="O289" s="66" t="e">
        <f t="shared" si="308"/>
        <v>#REF!</v>
      </c>
      <c r="P289" s="66" t="e">
        <f t="shared" si="308"/>
        <v>#REF!</v>
      </c>
      <c r="Q289" s="66" t="e">
        <f t="shared" si="308"/>
        <v>#REF!</v>
      </c>
      <c r="R289" s="66" t="e">
        <f t="shared" si="308"/>
        <v>#REF!</v>
      </c>
      <c r="S289" s="74" t="e">
        <f t="shared" si="288"/>
        <v>#REF!</v>
      </c>
      <c r="T289" s="61" t="s">
        <v>33</v>
      </c>
      <c r="U289" s="72" t="e">
        <f t="shared" si="309"/>
        <v>#REF!</v>
      </c>
      <c r="V289" s="72" t="e">
        <f t="shared" si="289"/>
        <v>#REF!</v>
      </c>
      <c r="W289" s="72" t="e">
        <f t="shared" si="290"/>
        <v>#REF!</v>
      </c>
      <c r="X289" s="72" t="e">
        <f t="shared" si="291"/>
        <v>#REF!</v>
      </c>
      <c r="Y289" s="72" t="e">
        <f t="shared" si="292"/>
        <v>#REF!</v>
      </c>
      <c r="Z289" s="72" t="e">
        <f t="shared" si="293"/>
        <v>#REF!</v>
      </c>
      <c r="AA289" s="72" t="e">
        <f t="shared" si="294"/>
        <v>#REF!</v>
      </c>
      <c r="AB289" s="61" t="s">
        <v>33</v>
      </c>
      <c r="AC289" s="80" t="str">
        <f t="shared" si="310"/>
        <v/>
      </c>
      <c r="AD289" s="80" t="str">
        <f t="shared" si="295"/>
        <v/>
      </c>
      <c r="AE289" s="80" t="str">
        <f t="shared" si="296"/>
        <v/>
      </c>
      <c r="AF289" s="80" t="str">
        <f t="shared" si="297"/>
        <v/>
      </c>
      <c r="AG289" s="80" t="str">
        <f t="shared" si="298"/>
        <v/>
      </c>
      <c r="AH289" s="80" t="str">
        <f t="shared" si="299"/>
        <v/>
      </c>
      <c r="AI289" s="80" t="str">
        <f t="shared" si="300"/>
        <v/>
      </c>
      <c r="AJ289" s="61" t="s">
        <v>33</v>
      </c>
      <c r="AK289" s="66" t="e">
        <f t="shared" si="301"/>
        <v>#REF!</v>
      </c>
      <c r="AL289" s="66" t="e">
        <f t="shared" si="301"/>
        <v>#REF!</v>
      </c>
      <c r="AM289" s="66" t="e">
        <f t="shared" si="301"/>
        <v>#REF!</v>
      </c>
      <c r="AN289" s="66" t="e">
        <f t="shared" si="301"/>
        <v>#REF!</v>
      </c>
      <c r="AO289" s="66" t="e">
        <f t="shared" si="301"/>
        <v>#REF!</v>
      </c>
      <c r="AP289" s="66" t="e">
        <f t="shared" si="301"/>
        <v>#REF!</v>
      </c>
      <c r="AQ289" s="66" t="e">
        <f t="shared" si="301"/>
        <v>#REF!</v>
      </c>
      <c r="AR289" s="74" t="e">
        <f t="shared" si="302"/>
        <v>#REF!</v>
      </c>
      <c r="AS289" s="74" t="e">
        <f t="shared" si="303"/>
        <v>#REF!</v>
      </c>
      <c r="AT289" s="61" t="s">
        <v>33</v>
      </c>
      <c r="AU289" s="66">
        <f t="shared" si="304"/>
        <v>173.14618452530223</v>
      </c>
      <c r="AV289" s="66">
        <f t="shared" si="304"/>
        <v>0</v>
      </c>
      <c r="AW289" s="66">
        <f t="shared" si="304"/>
        <v>0</v>
      </c>
      <c r="AX289" s="66">
        <f t="shared" si="304"/>
        <v>41.221547336837013</v>
      </c>
      <c r="AY289" s="66">
        <f t="shared" si="304"/>
        <v>10.137906263805077</v>
      </c>
      <c r="AZ289" s="66">
        <f t="shared" si="304"/>
        <v>0</v>
      </c>
      <c r="BA289" s="66">
        <f t="shared" si="304"/>
        <v>0</v>
      </c>
      <c r="BB289" s="74">
        <f t="shared" si="305"/>
        <v>224.5056381259443</v>
      </c>
    </row>
    <row r="290" spans="1:54" x14ac:dyDescent="0.25">
      <c r="A290" s="61" t="s">
        <v>34</v>
      </c>
      <c r="B290" s="136">
        <f t="shared" si="306"/>
        <v>0</v>
      </c>
      <c r="C290" s="138" t="e">
        <f t="shared" si="307"/>
        <v>#REF!</v>
      </c>
      <c r="D290" s="138" t="e">
        <f t="shared" si="280"/>
        <v>#REF!</v>
      </c>
      <c r="E290" s="138" t="e">
        <f t="shared" si="281"/>
        <v>#REF!</v>
      </c>
      <c r="F290" s="138" t="e">
        <f t="shared" si="282"/>
        <v>#REF!</v>
      </c>
      <c r="G290" s="138" t="e">
        <f t="shared" si="283"/>
        <v>#REF!</v>
      </c>
      <c r="H290" s="138" t="e">
        <f t="shared" si="284"/>
        <v>#REF!</v>
      </c>
      <c r="I290" s="138" t="e">
        <f t="shared" si="285"/>
        <v>#REF!</v>
      </c>
      <c r="J290" s="77" t="e">
        <f t="shared" si="286"/>
        <v>#REF!</v>
      </c>
      <c r="K290" s="61" t="s">
        <v>34</v>
      </c>
      <c r="L290" s="66" t="e">
        <f t="shared" si="308"/>
        <v>#REF!</v>
      </c>
      <c r="M290" s="66" t="e">
        <f t="shared" si="308"/>
        <v>#REF!</v>
      </c>
      <c r="N290" s="66" t="e">
        <f t="shared" si="308"/>
        <v>#REF!</v>
      </c>
      <c r="O290" s="66" t="e">
        <f t="shared" si="308"/>
        <v>#REF!</v>
      </c>
      <c r="P290" s="66" t="e">
        <f t="shared" si="308"/>
        <v>#REF!</v>
      </c>
      <c r="Q290" s="66" t="e">
        <f t="shared" si="308"/>
        <v>#REF!</v>
      </c>
      <c r="R290" s="66" t="e">
        <f t="shared" si="308"/>
        <v>#REF!</v>
      </c>
      <c r="S290" s="74" t="e">
        <f>SUM(L290:R290)</f>
        <v>#REF!</v>
      </c>
      <c r="T290" s="61" t="s">
        <v>34</v>
      </c>
      <c r="U290" s="72" t="e">
        <f t="shared" si="309"/>
        <v>#REF!</v>
      </c>
      <c r="V290" s="72" t="e">
        <f t="shared" si="289"/>
        <v>#REF!</v>
      </c>
      <c r="W290" s="72" t="e">
        <f t="shared" si="290"/>
        <v>#REF!</v>
      </c>
      <c r="X290" s="72" t="e">
        <f t="shared" si="291"/>
        <v>#REF!</v>
      </c>
      <c r="Y290" s="72" t="e">
        <f t="shared" si="292"/>
        <v>#REF!</v>
      </c>
      <c r="Z290" s="72" t="e">
        <f t="shared" si="293"/>
        <v>#REF!</v>
      </c>
      <c r="AA290" s="72" t="e">
        <f t="shared" si="294"/>
        <v>#REF!</v>
      </c>
      <c r="AB290" s="61" t="s">
        <v>34</v>
      </c>
      <c r="AC290" s="80" t="str">
        <f t="shared" si="310"/>
        <v/>
      </c>
      <c r="AD290" s="80" t="str">
        <f t="shared" si="295"/>
        <v/>
      </c>
      <c r="AE290" s="80" t="str">
        <f t="shared" si="296"/>
        <v/>
      </c>
      <c r="AF290" s="80" t="str">
        <f t="shared" si="297"/>
        <v/>
      </c>
      <c r="AG290" s="80" t="str">
        <f t="shared" si="298"/>
        <v/>
      </c>
      <c r="AH290" s="80" t="str">
        <f t="shared" si="299"/>
        <v/>
      </c>
      <c r="AI290" s="80" t="str">
        <f t="shared" si="300"/>
        <v/>
      </c>
      <c r="AJ290" s="61" t="s">
        <v>34</v>
      </c>
      <c r="AK290" s="66" t="e">
        <f t="shared" si="301"/>
        <v>#REF!</v>
      </c>
      <c r="AL290" s="66" t="e">
        <f t="shared" si="301"/>
        <v>#REF!</v>
      </c>
      <c r="AM290" s="66" t="e">
        <f t="shared" si="301"/>
        <v>#REF!</v>
      </c>
      <c r="AN290" s="66" t="e">
        <f t="shared" si="301"/>
        <v>#REF!</v>
      </c>
      <c r="AO290" s="66" t="e">
        <f t="shared" si="301"/>
        <v>#REF!</v>
      </c>
      <c r="AP290" s="66" t="e">
        <f t="shared" si="301"/>
        <v>#REF!</v>
      </c>
      <c r="AQ290" s="66" t="e">
        <f t="shared" si="301"/>
        <v>#REF!</v>
      </c>
      <c r="AR290" s="74" t="e">
        <f t="shared" si="302"/>
        <v>#REF!</v>
      </c>
      <c r="AS290" s="74" t="e">
        <f t="shared" si="303"/>
        <v>#REF!</v>
      </c>
      <c r="AT290" s="61" t="s">
        <v>34</v>
      </c>
      <c r="AU290" s="66">
        <f t="shared" si="304"/>
        <v>0</v>
      </c>
      <c r="AV290" s="66">
        <f t="shared" si="304"/>
        <v>0</v>
      </c>
      <c r="AW290" s="66">
        <f t="shared" si="304"/>
        <v>0</v>
      </c>
      <c r="AX290" s="66">
        <f t="shared" si="304"/>
        <v>0</v>
      </c>
      <c r="AY290" s="66">
        <f t="shared" si="304"/>
        <v>0</v>
      </c>
      <c r="AZ290" s="66">
        <f t="shared" si="304"/>
        <v>0</v>
      </c>
      <c r="BA290" s="66">
        <f t="shared" si="304"/>
        <v>0</v>
      </c>
      <c r="BB290" s="74">
        <f t="shared" si="305"/>
        <v>0</v>
      </c>
    </row>
    <row r="291" spans="1:54" x14ac:dyDescent="0.25">
      <c r="A291" s="61" t="s">
        <v>35</v>
      </c>
      <c r="B291" s="136">
        <f t="shared" si="306"/>
        <v>0</v>
      </c>
      <c r="C291" s="138" t="e">
        <f t="shared" si="307"/>
        <v>#REF!</v>
      </c>
      <c r="D291" s="138" t="e">
        <f t="shared" si="280"/>
        <v>#REF!</v>
      </c>
      <c r="E291" s="138" t="e">
        <f t="shared" si="281"/>
        <v>#REF!</v>
      </c>
      <c r="F291" s="138" t="e">
        <f t="shared" si="282"/>
        <v>#REF!</v>
      </c>
      <c r="G291" s="138" t="e">
        <f t="shared" si="283"/>
        <v>#REF!</v>
      </c>
      <c r="H291" s="138" t="e">
        <f t="shared" si="284"/>
        <v>#REF!</v>
      </c>
      <c r="I291" s="138" t="e">
        <f t="shared" si="285"/>
        <v>#REF!</v>
      </c>
      <c r="J291" s="77" t="e">
        <f t="shared" si="286"/>
        <v>#REF!</v>
      </c>
      <c r="K291" s="61" t="s">
        <v>35</v>
      </c>
      <c r="L291" s="66" t="e">
        <f t="shared" si="308"/>
        <v>#REF!</v>
      </c>
      <c r="M291" s="66" t="e">
        <f t="shared" si="308"/>
        <v>#REF!</v>
      </c>
      <c r="N291" s="66" t="e">
        <f t="shared" si="308"/>
        <v>#REF!</v>
      </c>
      <c r="O291" s="66" t="e">
        <f t="shared" si="308"/>
        <v>#REF!</v>
      </c>
      <c r="P291" s="66" t="e">
        <f t="shared" si="308"/>
        <v>#REF!</v>
      </c>
      <c r="Q291" s="66" t="e">
        <f t="shared" si="308"/>
        <v>#REF!</v>
      </c>
      <c r="R291" s="66" t="e">
        <f t="shared" si="308"/>
        <v>#REF!</v>
      </c>
      <c r="S291" s="74" t="e">
        <f>SUM(L291:R291)</f>
        <v>#REF!</v>
      </c>
      <c r="T291" s="61" t="s">
        <v>35</v>
      </c>
      <c r="U291" s="72" t="e">
        <f t="shared" si="309"/>
        <v>#REF!</v>
      </c>
      <c r="V291" s="72" t="e">
        <f t="shared" si="289"/>
        <v>#REF!</v>
      </c>
      <c r="W291" s="72" t="e">
        <f t="shared" si="290"/>
        <v>#REF!</v>
      </c>
      <c r="X291" s="72" t="e">
        <f t="shared" si="291"/>
        <v>#REF!</v>
      </c>
      <c r="Y291" s="72" t="e">
        <f t="shared" si="292"/>
        <v>#REF!</v>
      </c>
      <c r="Z291" s="72" t="e">
        <f t="shared" si="293"/>
        <v>#REF!</v>
      </c>
      <c r="AA291" s="72" t="e">
        <f t="shared" si="294"/>
        <v>#REF!</v>
      </c>
      <c r="AB291" s="61" t="s">
        <v>35</v>
      </c>
      <c r="AC291" s="80" t="str">
        <f t="shared" si="310"/>
        <v/>
      </c>
      <c r="AD291" s="80" t="str">
        <f t="shared" si="295"/>
        <v/>
      </c>
      <c r="AE291" s="80" t="str">
        <f t="shared" si="296"/>
        <v/>
      </c>
      <c r="AF291" s="80" t="str">
        <f t="shared" si="297"/>
        <v/>
      </c>
      <c r="AG291" s="80" t="str">
        <f t="shared" si="298"/>
        <v/>
      </c>
      <c r="AH291" s="80" t="str">
        <f t="shared" si="299"/>
        <v/>
      </c>
      <c r="AI291" s="80" t="str">
        <f t="shared" si="300"/>
        <v/>
      </c>
      <c r="AJ291" s="61" t="s">
        <v>35</v>
      </c>
      <c r="AK291" s="66" t="e">
        <f t="shared" si="301"/>
        <v>#REF!</v>
      </c>
      <c r="AL291" s="66" t="e">
        <f t="shared" si="301"/>
        <v>#REF!</v>
      </c>
      <c r="AM291" s="66" t="e">
        <f t="shared" si="301"/>
        <v>#REF!</v>
      </c>
      <c r="AN291" s="66" t="e">
        <f t="shared" si="301"/>
        <v>#REF!</v>
      </c>
      <c r="AO291" s="66" t="e">
        <f t="shared" si="301"/>
        <v>#REF!</v>
      </c>
      <c r="AP291" s="66" t="e">
        <f t="shared" si="301"/>
        <v>#REF!</v>
      </c>
      <c r="AQ291" s="66" t="e">
        <f t="shared" si="301"/>
        <v>#REF!</v>
      </c>
      <c r="AR291" s="74" t="e">
        <f t="shared" si="302"/>
        <v>#REF!</v>
      </c>
      <c r="AS291" s="74" t="e">
        <f t="shared" si="303"/>
        <v>#REF!</v>
      </c>
      <c r="AT291" s="61" t="s">
        <v>35</v>
      </c>
      <c r="AU291" s="66">
        <f t="shared" si="304"/>
        <v>0</v>
      </c>
      <c r="AV291" s="66">
        <f t="shared" si="304"/>
        <v>0</v>
      </c>
      <c r="AW291" s="66">
        <f t="shared" si="304"/>
        <v>0</v>
      </c>
      <c r="AX291" s="66">
        <f t="shared" si="304"/>
        <v>0</v>
      </c>
      <c r="AY291" s="66">
        <f t="shared" si="304"/>
        <v>0</v>
      </c>
      <c r="AZ291" s="66">
        <f t="shared" si="304"/>
        <v>0</v>
      </c>
      <c r="BA291" s="66">
        <f t="shared" si="304"/>
        <v>0</v>
      </c>
      <c r="BB291" s="74">
        <f t="shared" si="305"/>
        <v>0</v>
      </c>
    </row>
    <row r="292" spans="1:54" x14ac:dyDescent="0.25">
      <c r="A292" s="61" t="s">
        <v>36</v>
      </c>
      <c r="B292" s="136">
        <f t="shared" si="306"/>
        <v>80.144400000000005</v>
      </c>
      <c r="C292" s="138" t="e">
        <f t="shared" si="307"/>
        <v>#REF!</v>
      </c>
      <c r="D292" s="138" t="e">
        <f t="shared" si="280"/>
        <v>#REF!</v>
      </c>
      <c r="E292" s="138" t="e">
        <f t="shared" si="281"/>
        <v>#REF!</v>
      </c>
      <c r="F292" s="138" t="e">
        <f t="shared" si="282"/>
        <v>#REF!</v>
      </c>
      <c r="G292" s="138" t="e">
        <f t="shared" si="283"/>
        <v>#REF!</v>
      </c>
      <c r="H292" s="138" t="e">
        <f t="shared" si="284"/>
        <v>#REF!</v>
      </c>
      <c r="I292" s="138" t="e">
        <f t="shared" si="285"/>
        <v>#REF!</v>
      </c>
      <c r="J292" s="77" t="e">
        <f t="shared" si="286"/>
        <v>#REF!</v>
      </c>
      <c r="K292" s="61" t="s">
        <v>36</v>
      </c>
      <c r="L292" s="66" t="e">
        <f t="shared" si="308"/>
        <v>#REF!</v>
      </c>
      <c r="M292" s="66" t="e">
        <f t="shared" si="308"/>
        <v>#REF!</v>
      </c>
      <c r="N292" s="66" t="e">
        <f t="shared" si="308"/>
        <v>#REF!</v>
      </c>
      <c r="O292" s="66" t="e">
        <f t="shared" si="308"/>
        <v>#REF!</v>
      </c>
      <c r="P292" s="66" t="e">
        <f t="shared" si="308"/>
        <v>#REF!</v>
      </c>
      <c r="Q292" s="66" t="e">
        <f t="shared" si="308"/>
        <v>#REF!</v>
      </c>
      <c r="R292" s="66" t="e">
        <f t="shared" si="308"/>
        <v>#REF!</v>
      </c>
      <c r="S292" s="74" t="e">
        <f>SUM(L292:R292)</f>
        <v>#REF!</v>
      </c>
      <c r="T292" s="61" t="s">
        <v>36</v>
      </c>
      <c r="U292" s="72" t="e">
        <f t="shared" si="309"/>
        <v>#REF!</v>
      </c>
      <c r="V292" s="72" t="e">
        <f t="shared" si="289"/>
        <v>#REF!</v>
      </c>
      <c r="W292" s="72" t="e">
        <f t="shared" si="290"/>
        <v>#REF!</v>
      </c>
      <c r="X292" s="72" t="e">
        <f t="shared" si="291"/>
        <v>#REF!</v>
      </c>
      <c r="Y292" s="72" t="e">
        <f t="shared" si="292"/>
        <v>#REF!</v>
      </c>
      <c r="Z292" s="72" t="e">
        <f t="shared" si="293"/>
        <v>#REF!</v>
      </c>
      <c r="AA292" s="72" t="e">
        <f t="shared" si="294"/>
        <v>#REF!</v>
      </c>
      <c r="AB292" s="61" t="s">
        <v>36</v>
      </c>
      <c r="AC292" s="80" t="str">
        <f t="shared" si="310"/>
        <v/>
      </c>
      <c r="AD292" s="80" t="str">
        <f t="shared" si="295"/>
        <v/>
      </c>
      <c r="AE292" s="80" t="str">
        <f t="shared" si="296"/>
        <v/>
      </c>
      <c r="AF292" s="80" t="str">
        <f t="shared" si="297"/>
        <v/>
      </c>
      <c r="AG292" s="80" t="str">
        <f t="shared" si="298"/>
        <v/>
      </c>
      <c r="AH292" s="80" t="str">
        <f t="shared" si="299"/>
        <v/>
      </c>
      <c r="AI292" s="80" t="str">
        <f t="shared" si="300"/>
        <v/>
      </c>
      <c r="AJ292" s="61" t="s">
        <v>36</v>
      </c>
      <c r="AK292" s="66" t="e">
        <f t="shared" ref="AK292:AQ293" si="311">AK71+AK96+AK121+AK146+AK171+AK195+AK219+AK243+AK267</f>
        <v>#REF!</v>
      </c>
      <c r="AL292" s="66" t="e">
        <f t="shared" si="311"/>
        <v>#REF!</v>
      </c>
      <c r="AM292" s="66" t="e">
        <f t="shared" si="311"/>
        <v>#REF!</v>
      </c>
      <c r="AN292" s="66" t="e">
        <f t="shared" si="311"/>
        <v>#REF!</v>
      </c>
      <c r="AO292" s="66" t="e">
        <f t="shared" si="311"/>
        <v>#REF!</v>
      </c>
      <c r="AP292" s="66" t="e">
        <f t="shared" si="311"/>
        <v>#REF!</v>
      </c>
      <c r="AQ292" s="66" t="e">
        <f t="shared" si="311"/>
        <v>#REF!</v>
      </c>
      <c r="AR292" s="74" t="e">
        <f t="shared" si="302"/>
        <v>#REF!</v>
      </c>
      <c r="AS292" s="74" t="e">
        <f t="shared" si="303"/>
        <v>#REF!</v>
      </c>
      <c r="AT292" s="61" t="s">
        <v>36</v>
      </c>
      <c r="AU292" s="66">
        <f t="shared" ref="AU292:BA293" si="312">AU71+AU96+AU121+AU146+AU171+AU195+AU219+AU243+AU267</f>
        <v>0</v>
      </c>
      <c r="AV292" s="66">
        <f t="shared" si="312"/>
        <v>0</v>
      </c>
      <c r="AW292" s="66">
        <f t="shared" si="312"/>
        <v>0</v>
      </c>
      <c r="AX292" s="66">
        <f t="shared" si="312"/>
        <v>0</v>
      </c>
      <c r="AY292" s="66">
        <f t="shared" si="312"/>
        <v>0</v>
      </c>
      <c r="AZ292" s="66">
        <f t="shared" si="312"/>
        <v>0</v>
      </c>
      <c r="BA292" s="66">
        <f t="shared" si="312"/>
        <v>0</v>
      </c>
      <c r="BB292" s="74">
        <f t="shared" si="305"/>
        <v>0</v>
      </c>
    </row>
    <row r="293" spans="1:54" x14ac:dyDescent="0.25">
      <c r="A293" s="61" t="s">
        <v>37</v>
      </c>
      <c r="B293" s="136">
        <f t="shared" si="306"/>
        <v>0</v>
      </c>
      <c r="C293" s="138" t="e">
        <f t="shared" si="307"/>
        <v>#REF!</v>
      </c>
      <c r="D293" s="138" t="e">
        <f t="shared" si="280"/>
        <v>#REF!</v>
      </c>
      <c r="E293" s="138" t="e">
        <f t="shared" si="281"/>
        <v>#REF!</v>
      </c>
      <c r="F293" s="138" t="e">
        <f t="shared" si="282"/>
        <v>#REF!</v>
      </c>
      <c r="G293" s="138" t="e">
        <f t="shared" si="283"/>
        <v>#REF!</v>
      </c>
      <c r="H293" s="138" t="e">
        <f t="shared" si="284"/>
        <v>#REF!</v>
      </c>
      <c r="I293" s="138" t="e">
        <f t="shared" si="285"/>
        <v>#REF!</v>
      </c>
      <c r="J293" s="77" t="e">
        <f t="shared" si="286"/>
        <v>#REF!</v>
      </c>
      <c r="K293" s="61" t="s">
        <v>37</v>
      </c>
      <c r="L293" s="66" t="e">
        <f t="shared" si="308"/>
        <v>#REF!</v>
      </c>
      <c r="M293" s="66" t="e">
        <f t="shared" si="308"/>
        <v>#REF!</v>
      </c>
      <c r="N293" s="66" t="e">
        <f t="shared" si="308"/>
        <v>#REF!</v>
      </c>
      <c r="O293" s="66" t="e">
        <f t="shared" si="308"/>
        <v>#REF!</v>
      </c>
      <c r="P293" s="66" t="e">
        <f t="shared" si="308"/>
        <v>#REF!</v>
      </c>
      <c r="Q293" s="66" t="e">
        <f t="shared" si="308"/>
        <v>#REF!</v>
      </c>
      <c r="R293" s="66" t="e">
        <f t="shared" si="308"/>
        <v>#REF!</v>
      </c>
      <c r="S293" s="74" t="e">
        <f>SUM(L293:R293)</f>
        <v>#REF!</v>
      </c>
      <c r="T293" s="61" t="s">
        <v>37</v>
      </c>
      <c r="U293" s="72" t="e">
        <f t="shared" si="309"/>
        <v>#REF!</v>
      </c>
      <c r="V293" s="72" t="e">
        <f t="shared" si="289"/>
        <v>#REF!</v>
      </c>
      <c r="W293" s="72" t="e">
        <f t="shared" si="290"/>
        <v>#REF!</v>
      </c>
      <c r="X293" s="72" t="e">
        <f t="shared" si="291"/>
        <v>#REF!</v>
      </c>
      <c r="Y293" s="72" t="e">
        <f t="shared" si="292"/>
        <v>#REF!</v>
      </c>
      <c r="Z293" s="72" t="e">
        <f t="shared" si="293"/>
        <v>#REF!</v>
      </c>
      <c r="AA293" s="72" t="e">
        <f t="shared" si="294"/>
        <v>#REF!</v>
      </c>
      <c r="AB293" s="61" t="s">
        <v>37</v>
      </c>
      <c r="AC293" s="80" t="str">
        <f t="shared" si="310"/>
        <v/>
      </c>
      <c r="AD293" s="80" t="str">
        <f t="shared" si="295"/>
        <v/>
      </c>
      <c r="AE293" s="80" t="str">
        <f t="shared" si="296"/>
        <v/>
      </c>
      <c r="AF293" s="80" t="str">
        <f t="shared" si="297"/>
        <v/>
      </c>
      <c r="AG293" s="80" t="str">
        <f t="shared" si="298"/>
        <v/>
      </c>
      <c r="AH293" s="80" t="str">
        <f t="shared" si="299"/>
        <v/>
      </c>
      <c r="AI293" s="80" t="str">
        <f t="shared" si="300"/>
        <v/>
      </c>
      <c r="AJ293" s="61" t="s">
        <v>37</v>
      </c>
      <c r="AK293" s="66" t="e">
        <f t="shared" si="311"/>
        <v>#REF!</v>
      </c>
      <c r="AL293" s="66" t="e">
        <f t="shared" si="311"/>
        <v>#REF!</v>
      </c>
      <c r="AM293" s="66" t="e">
        <f t="shared" si="311"/>
        <v>#REF!</v>
      </c>
      <c r="AN293" s="66" t="e">
        <f t="shared" si="311"/>
        <v>#REF!</v>
      </c>
      <c r="AO293" s="66" t="e">
        <f t="shared" si="311"/>
        <v>#REF!</v>
      </c>
      <c r="AP293" s="66" t="e">
        <f t="shared" si="311"/>
        <v>#REF!</v>
      </c>
      <c r="AQ293" s="66" t="e">
        <f t="shared" si="311"/>
        <v>#REF!</v>
      </c>
      <c r="AR293" s="74" t="e">
        <f t="shared" si="302"/>
        <v>#REF!</v>
      </c>
      <c r="AS293" s="74" t="e">
        <f t="shared" si="303"/>
        <v>#REF!</v>
      </c>
      <c r="AT293" s="61" t="s">
        <v>37</v>
      </c>
      <c r="AU293" s="66">
        <f t="shared" si="312"/>
        <v>0</v>
      </c>
      <c r="AV293" s="66">
        <f t="shared" si="312"/>
        <v>0</v>
      </c>
      <c r="AW293" s="66">
        <f t="shared" si="312"/>
        <v>0</v>
      </c>
      <c r="AX293" s="66">
        <f t="shared" si="312"/>
        <v>0</v>
      </c>
      <c r="AY293" s="66">
        <f t="shared" si="312"/>
        <v>0</v>
      </c>
      <c r="AZ293" s="66">
        <f t="shared" si="312"/>
        <v>0</v>
      </c>
      <c r="BA293" s="66">
        <f t="shared" si="312"/>
        <v>0</v>
      </c>
      <c r="BB293" s="74">
        <f t="shared" si="305"/>
        <v>0</v>
      </c>
    </row>
    <row r="294" spans="1:54" x14ac:dyDescent="0.25">
      <c r="A294" s="59"/>
      <c r="B294" s="69">
        <f>SUM(B276:B293)</f>
        <v>23910.379695677231</v>
      </c>
      <c r="C294" s="70"/>
      <c r="D294" s="70"/>
      <c r="E294" s="70"/>
      <c r="F294" s="70"/>
      <c r="G294" s="70"/>
      <c r="H294" s="70"/>
      <c r="I294" s="70"/>
      <c r="J294" s="70"/>
      <c r="K294" s="73" t="s">
        <v>38</v>
      </c>
      <c r="L294" s="74" t="e">
        <f t="shared" ref="L294" si="313">SUM(L276:L293)</f>
        <v>#REF!</v>
      </c>
      <c r="M294" s="74" t="e">
        <f>SUM(M276:M293)</f>
        <v>#REF!</v>
      </c>
      <c r="N294" s="74" t="e">
        <f t="shared" ref="N294:S294" si="314">SUM(N276:N293)</f>
        <v>#REF!</v>
      </c>
      <c r="O294" s="74" t="e">
        <f t="shared" si="314"/>
        <v>#REF!</v>
      </c>
      <c r="P294" s="74" t="e">
        <f t="shared" si="314"/>
        <v>#REF!</v>
      </c>
      <c r="Q294" s="74" t="e">
        <f t="shared" si="314"/>
        <v>#REF!</v>
      </c>
      <c r="R294" s="74" t="e">
        <f t="shared" si="314"/>
        <v>#REF!</v>
      </c>
      <c r="S294" s="74" t="e">
        <f t="shared" si="314"/>
        <v>#REF!</v>
      </c>
      <c r="T294" s="71"/>
      <c r="U294" s="70"/>
      <c r="V294" s="70"/>
      <c r="W294" s="70"/>
      <c r="X294" s="70"/>
      <c r="Y294" s="70"/>
      <c r="Z294" s="70"/>
      <c r="AA294" s="70"/>
      <c r="AB294" s="70"/>
      <c r="AC294" s="70"/>
      <c r="AD294" s="70"/>
      <c r="AE294" s="70"/>
      <c r="AF294" s="70"/>
      <c r="AG294" s="70"/>
      <c r="AH294" s="70"/>
      <c r="AI294" s="70"/>
      <c r="AJ294" s="73" t="s">
        <v>38</v>
      </c>
      <c r="AK294" s="74" t="e">
        <f t="shared" ref="AK294:AS294" si="315">SUM(AK276:AK293)</f>
        <v>#REF!</v>
      </c>
      <c r="AL294" s="74" t="e">
        <f t="shared" si="315"/>
        <v>#REF!</v>
      </c>
      <c r="AM294" s="74" t="e">
        <f t="shared" si="315"/>
        <v>#REF!</v>
      </c>
      <c r="AN294" s="74" t="e">
        <f t="shared" si="315"/>
        <v>#REF!</v>
      </c>
      <c r="AO294" s="74" t="e">
        <f t="shared" si="315"/>
        <v>#REF!</v>
      </c>
      <c r="AP294" s="74" t="e">
        <f t="shared" si="315"/>
        <v>#REF!</v>
      </c>
      <c r="AQ294" s="74" t="e">
        <f t="shared" si="315"/>
        <v>#REF!</v>
      </c>
      <c r="AR294" s="74" t="e">
        <f t="shared" si="315"/>
        <v>#REF!</v>
      </c>
      <c r="AS294" s="74" t="e">
        <f t="shared" si="315"/>
        <v>#REF!</v>
      </c>
      <c r="AT294" s="73" t="s">
        <v>38</v>
      </c>
      <c r="AU294" s="74">
        <f t="shared" ref="AU294:BB294" si="316">SUM(AU276:AU293)</f>
        <v>173.14618452530223</v>
      </c>
      <c r="AV294" s="74">
        <f t="shared" si="316"/>
        <v>1138.9640012718974</v>
      </c>
      <c r="AW294" s="74">
        <f t="shared" si="316"/>
        <v>2.4979055795499692</v>
      </c>
      <c r="AX294" s="74">
        <f t="shared" si="316"/>
        <v>41.221547336837013</v>
      </c>
      <c r="AY294" s="74">
        <f t="shared" si="316"/>
        <v>10.137906263805077</v>
      </c>
      <c r="AZ294" s="74">
        <f t="shared" si="316"/>
        <v>0</v>
      </c>
      <c r="BA294" s="74">
        <f t="shared" si="316"/>
        <v>0</v>
      </c>
      <c r="BB294" s="74">
        <f t="shared" si="316"/>
        <v>1365.9675449773918</v>
      </c>
    </row>
    <row r="296" spans="1:54" hidden="1" x14ac:dyDescent="0.25">
      <c r="A296" s="125" t="s">
        <v>154</v>
      </c>
    </row>
    <row r="297" spans="1:54" hidden="1" x14ac:dyDescent="0.25">
      <c r="A297" s="145" t="s">
        <v>0</v>
      </c>
      <c r="B297" s="145"/>
      <c r="C297" s="145"/>
      <c r="D297" s="145"/>
      <c r="E297" s="145"/>
      <c r="F297" s="145"/>
      <c r="G297" s="145"/>
      <c r="H297" s="145"/>
      <c r="I297" s="145"/>
      <c r="J297" s="78" t="s">
        <v>1</v>
      </c>
      <c r="K297" s="79">
        <v>2016</v>
      </c>
      <c r="L297" s="57"/>
      <c r="M297" s="57"/>
      <c r="N297" s="57"/>
      <c r="O297" s="57"/>
      <c r="P297" s="57"/>
      <c r="Q297" s="57"/>
      <c r="R297" s="57"/>
      <c r="S297" s="58"/>
      <c r="T297" s="59"/>
      <c r="U297" s="57"/>
      <c r="V297" s="57"/>
      <c r="W297" s="57"/>
      <c r="X297" s="57"/>
      <c r="Y297" s="57"/>
      <c r="Z297" s="57"/>
      <c r="AA297" s="57"/>
      <c r="AB297" s="57"/>
      <c r="AC297" s="57"/>
      <c r="AD297" s="57"/>
      <c r="AE297" s="57"/>
      <c r="AF297" s="57"/>
      <c r="AG297" s="57"/>
      <c r="AH297" s="57"/>
      <c r="AI297" s="57"/>
      <c r="AJ297" s="59"/>
      <c r="AK297" s="57"/>
      <c r="AL297" s="57"/>
      <c r="AM297" s="57"/>
      <c r="AN297" s="57"/>
      <c r="AO297" s="57"/>
      <c r="AP297" s="57"/>
      <c r="AQ297" s="57"/>
      <c r="AR297" s="57"/>
      <c r="AS297" s="57"/>
      <c r="AT297" s="59"/>
      <c r="AU297" s="59"/>
      <c r="AV297" s="59"/>
      <c r="AW297" s="59"/>
      <c r="AX297" s="59"/>
      <c r="AY297" s="59"/>
      <c r="AZ297" s="59"/>
      <c r="BA297" s="59"/>
      <c r="BB297" s="59"/>
    </row>
    <row r="298" spans="1:54" hidden="1" x14ac:dyDescent="0.25">
      <c r="A298" s="139" t="str">
        <f>A296</f>
        <v>ALIMENTOS E BEBIDAS - CONSOLIDADO</v>
      </c>
      <c r="B298" s="140"/>
      <c r="C298" s="140"/>
      <c r="D298" s="140"/>
      <c r="E298" s="140"/>
      <c r="F298" s="140"/>
      <c r="G298" s="140"/>
      <c r="H298" s="140"/>
      <c r="I298" s="140"/>
      <c r="J298" s="141"/>
      <c r="K298" s="227" t="str">
        <f>A298</f>
        <v>ALIMENTOS E BEBIDAS - CONSOLIDADO</v>
      </c>
      <c r="L298" s="233"/>
      <c r="M298" s="233"/>
      <c r="N298" s="233"/>
      <c r="O298" s="233"/>
      <c r="P298" s="233"/>
      <c r="Q298" s="233"/>
      <c r="R298" s="233"/>
      <c r="S298" s="234"/>
      <c r="T298" s="229" t="str">
        <f>K298</f>
        <v>ALIMENTOS E BEBIDAS - CONSOLIDADO</v>
      </c>
      <c r="U298" s="230"/>
      <c r="V298" s="230"/>
      <c r="W298" s="230"/>
      <c r="X298" s="230"/>
      <c r="Y298" s="230"/>
      <c r="Z298" s="230"/>
      <c r="AA298" s="230"/>
      <c r="AB298" s="229" t="str">
        <f>T298</f>
        <v>ALIMENTOS E BEBIDAS - CONSOLIDADO</v>
      </c>
      <c r="AC298" s="230"/>
      <c r="AD298" s="230"/>
      <c r="AE298" s="230"/>
      <c r="AF298" s="230"/>
      <c r="AG298" s="230"/>
      <c r="AH298" s="230"/>
      <c r="AI298" s="235"/>
      <c r="AJ298" s="229" t="str">
        <f>AB298</f>
        <v>ALIMENTOS E BEBIDAS - CONSOLIDADO</v>
      </c>
      <c r="AK298" s="230"/>
      <c r="AL298" s="230"/>
      <c r="AM298" s="230"/>
      <c r="AN298" s="230"/>
      <c r="AO298" s="230"/>
      <c r="AP298" s="230"/>
      <c r="AQ298" s="230"/>
      <c r="AR298" s="230"/>
      <c r="AS298" s="230"/>
      <c r="AT298" s="229" t="str">
        <f>AJ298</f>
        <v>ALIMENTOS E BEBIDAS - CONSOLIDADO</v>
      </c>
      <c r="AU298" s="230"/>
      <c r="AV298" s="230"/>
      <c r="AW298" s="230"/>
      <c r="AX298" s="230"/>
      <c r="AY298" s="230"/>
      <c r="AZ298" s="230"/>
      <c r="BA298" s="230"/>
      <c r="BB298" s="230"/>
    </row>
    <row r="299" spans="1:54" hidden="1" x14ac:dyDescent="0.25">
      <c r="A299" s="135" t="s">
        <v>2</v>
      </c>
      <c r="B299" s="60" t="s">
        <v>3</v>
      </c>
      <c r="C299" s="142" t="s">
        <v>4</v>
      </c>
      <c r="D299" s="143"/>
      <c r="E299" s="143"/>
      <c r="F299" s="143"/>
      <c r="G299" s="143"/>
      <c r="H299" s="143"/>
      <c r="I299" s="143"/>
      <c r="J299" s="144"/>
      <c r="K299" s="135" t="s">
        <v>2</v>
      </c>
      <c r="L299" s="241" t="s">
        <v>5</v>
      </c>
      <c r="M299" s="242"/>
      <c r="N299" s="242"/>
      <c r="O299" s="242"/>
      <c r="P299" s="242"/>
      <c r="Q299" s="242"/>
      <c r="R299" s="242"/>
      <c r="S299" s="242"/>
      <c r="T299" s="135" t="s">
        <v>2</v>
      </c>
      <c r="U299" s="241" t="s">
        <v>6</v>
      </c>
      <c r="V299" s="241"/>
      <c r="W299" s="241"/>
      <c r="X299" s="241"/>
      <c r="Y299" s="241"/>
      <c r="Z299" s="241"/>
      <c r="AA299" s="241"/>
      <c r="AB299" s="135" t="s">
        <v>2</v>
      </c>
      <c r="AC299" s="241" t="s">
        <v>7</v>
      </c>
      <c r="AD299" s="242"/>
      <c r="AE299" s="242"/>
      <c r="AF299" s="242"/>
      <c r="AG299" s="242"/>
      <c r="AH299" s="242"/>
      <c r="AI299" s="243"/>
      <c r="AJ299" s="135" t="s">
        <v>2</v>
      </c>
      <c r="AK299" s="241" t="s">
        <v>8</v>
      </c>
      <c r="AL299" s="242"/>
      <c r="AM299" s="242"/>
      <c r="AN299" s="242"/>
      <c r="AO299" s="242"/>
      <c r="AP299" s="242"/>
      <c r="AQ299" s="242"/>
      <c r="AR299" s="242"/>
      <c r="AS299" s="75" t="s">
        <v>9</v>
      </c>
      <c r="AT299" s="135" t="s">
        <v>2</v>
      </c>
      <c r="AU299" s="241" t="s">
        <v>10</v>
      </c>
      <c r="AV299" s="241"/>
      <c r="AW299" s="241"/>
      <c r="AX299" s="241"/>
      <c r="AY299" s="241"/>
      <c r="AZ299" s="241"/>
      <c r="BA299" s="241"/>
      <c r="BB299" s="241"/>
    </row>
    <row r="300" spans="1:54" hidden="1" x14ac:dyDescent="0.25">
      <c r="A300" s="61"/>
      <c r="B300" s="62" t="s">
        <v>11</v>
      </c>
      <c r="C300" s="63" t="s">
        <v>12</v>
      </c>
      <c r="D300" s="63" t="s">
        <v>13</v>
      </c>
      <c r="E300" s="63" t="s">
        <v>14</v>
      </c>
      <c r="F300" s="63" t="s">
        <v>15</v>
      </c>
      <c r="G300" s="64" t="s">
        <v>16</v>
      </c>
      <c r="H300" s="63" t="s">
        <v>17</v>
      </c>
      <c r="I300" s="63" t="s">
        <v>18</v>
      </c>
      <c r="J300" s="65" t="s">
        <v>19</v>
      </c>
      <c r="K300" s="61"/>
      <c r="L300" s="63" t="s">
        <v>12</v>
      </c>
      <c r="M300" s="63" t="s">
        <v>13</v>
      </c>
      <c r="N300" s="63" t="s">
        <v>14</v>
      </c>
      <c r="O300" s="63" t="s">
        <v>15</v>
      </c>
      <c r="P300" s="64" t="s">
        <v>16</v>
      </c>
      <c r="Q300" s="63" t="s">
        <v>17</v>
      </c>
      <c r="R300" s="63" t="s">
        <v>18</v>
      </c>
      <c r="S300" s="62" t="s">
        <v>19</v>
      </c>
      <c r="T300" s="61"/>
      <c r="U300" s="63" t="s">
        <v>12</v>
      </c>
      <c r="V300" s="63" t="s">
        <v>13</v>
      </c>
      <c r="W300" s="63" t="s">
        <v>14</v>
      </c>
      <c r="X300" s="63" t="s">
        <v>15</v>
      </c>
      <c r="Y300" s="64" t="s">
        <v>16</v>
      </c>
      <c r="Z300" s="63" t="s">
        <v>17</v>
      </c>
      <c r="AA300" s="63" t="s">
        <v>18</v>
      </c>
      <c r="AB300" s="61"/>
      <c r="AC300" s="63" t="s">
        <v>12</v>
      </c>
      <c r="AD300" s="63" t="s">
        <v>13</v>
      </c>
      <c r="AE300" s="63" t="s">
        <v>14</v>
      </c>
      <c r="AF300" s="63" t="s">
        <v>15</v>
      </c>
      <c r="AG300" s="64" t="s">
        <v>16</v>
      </c>
      <c r="AH300" s="63" t="s">
        <v>17</v>
      </c>
      <c r="AI300" s="65" t="s">
        <v>18</v>
      </c>
      <c r="AJ300" s="61"/>
      <c r="AK300" s="63" t="s">
        <v>12</v>
      </c>
      <c r="AL300" s="63" t="s">
        <v>13</v>
      </c>
      <c r="AM300" s="63" t="s">
        <v>14</v>
      </c>
      <c r="AN300" s="63" t="s">
        <v>15</v>
      </c>
      <c r="AO300" s="64" t="s">
        <v>16</v>
      </c>
      <c r="AP300" s="63" t="s">
        <v>17</v>
      </c>
      <c r="AQ300" s="63" t="s">
        <v>18</v>
      </c>
      <c r="AR300" s="76" t="s">
        <v>19</v>
      </c>
      <c r="AS300" s="76" t="s">
        <v>11</v>
      </c>
      <c r="AT300" s="61"/>
      <c r="AU300" s="63" t="s">
        <v>12</v>
      </c>
      <c r="AV300" s="63" t="s">
        <v>13</v>
      </c>
      <c r="AW300" s="63" t="s">
        <v>14</v>
      </c>
      <c r="AX300" s="63" t="s">
        <v>15</v>
      </c>
      <c r="AY300" s="64" t="s">
        <v>16</v>
      </c>
      <c r="AZ300" s="63" t="s">
        <v>17</v>
      </c>
      <c r="BA300" s="63" t="s">
        <v>18</v>
      </c>
      <c r="BB300" s="76" t="s">
        <v>19</v>
      </c>
    </row>
    <row r="301" spans="1:54" hidden="1" x14ac:dyDescent="0.25">
      <c r="A301" s="61" t="s">
        <v>20</v>
      </c>
      <c r="B301" s="136">
        <f>$B3</f>
        <v>832.93257230605889</v>
      </c>
      <c r="C301" s="138" t="e">
        <f>C276</f>
        <v>#REF!</v>
      </c>
      <c r="D301" s="138" t="e">
        <f t="shared" ref="D301:I301" si="317">D276</f>
        <v>#REF!</v>
      </c>
      <c r="E301" s="138" t="e">
        <f t="shared" si="317"/>
        <v>#REF!</v>
      </c>
      <c r="F301" s="138" t="e">
        <f t="shared" si="317"/>
        <v>#REF!</v>
      </c>
      <c r="G301" s="138" t="e">
        <f t="shared" si="317"/>
        <v>#REF!</v>
      </c>
      <c r="H301" s="138" t="e">
        <f t="shared" si="317"/>
        <v>#REF!</v>
      </c>
      <c r="I301" s="138" t="e">
        <f t="shared" si="317"/>
        <v>#REF!</v>
      </c>
      <c r="J301" s="77" t="e">
        <f t="shared" ref="J301:J318" si="318">SUM(C301:I301)</f>
        <v>#REF!</v>
      </c>
      <c r="K301" s="61" t="s">
        <v>20</v>
      </c>
      <c r="L301" s="66">
        <f>IFERROR(C301*$B301,0)</f>
        <v>0</v>
      </c>
      <c r="M301" s="66">
        <f t="shared" ref="M301:M318" si="319">IFERROR(D301*$B301,0)</f>
        <v>0</v>
      </c>
      <c r="N301" s="66">
        <f t="shared" ref="N301:N318" si="320">IFERROR(E301*$B301,0)</f>
        <v>0</v>
      </c>
      <c r="O301" s="66">
        <f t="shared" ref="O301:O318" si="321">IFERROR(F301*$B301,0)</f>
        <v>0</v>
      </c>
      <c r="P301" s="66">
        <f t="shared" ref="P301:P318" si="322">IFERROR(G301*$B301,0)</f>
        <v>0</v>
      </c>
      <c r="Q301" s="66">
        <f t="shared" ref="Q301:Q318" si="323">IFERROR(H301*$B301,0)</f>
        <v>0</v>
      </c>
      <c r="R301" s="66">
        <f t="shared" ref="R301:R318" si="324">IFERROR(I301*$B301,0)</f>
        <v>0</v>
      </c>
      <c r="S301" s="74">
        <f t="shared" ref="S301:S314" si="325">SUM(L301:R301)</f>
        <v>0</v>
      </c>
      <c r="T301" s="61" t="s">
        <v>20</v>
      </c>
      <c r="U301" s="72" t="e">
        <f>U276</f>
        <v>#REF!</v>
      </c>
      <c r="V301" s="72" t="e">
        <f t="shared" ref="V301:AC301" si="326">V276</f>
        <v>#REF!</v>
      </c>
      <c r="W301" s="72" t="e">
        <f t="shared" si="326"/>
        <v>#REF!</v>
      </c>
      <c r="X301" s="72" t="e">
        <f t="shared" si="326"/>
        <v>#REF!</v>
      </c>
      <c r="Y301" s="72" t="e">
        <f t="shared" si="326"/>
        <v>#REF!</v>
      </c>
      <c r="Z301" s="72" t="e">
        <f t="shared" si="326"/>
        <v>#REF!</v>
      </c>
      <c r="AA301" s="72" t="e">
        <f t="shared" si="326"/>
        <v>#REF!</v>
      </c>
      <c r="AB301" s="61" t="s">
        <v>20</v>
      </c>
      <c r="AC301" s="72" t="str">
        <f t="shared" si="326"/>
        <v/>
      </c>
      <c r="AD301" s="72" t="str">
        <f t="shared" ref="AD301:AI301" si="327">AD276</f>
        <v/>
      </c>
      <c r="AE301" s="72" t="str">
        <f t="shared" si="327"/>
        <v/>
      </c>
      <c r="AF301" s="72" t="str">
        <f t="shared" si="327"/>
        <v/>
      </c>
      <c r="AG301" s="72" t="str">
        <f t="shared" si="327"/>
        <v/>
      </c>
      <c r="AH301" s="72" t="str">
        <f t="shared" si="327"/>
        <v/>
      </c>
      <c r="AI301" s="72" t="str">
        <f t="shared" si="327"/>
        <v/>
      </c>
      <c r="AJ301" s="61" t="s">
        <v>20</v>
      </c>
      <c r="AK301" s="66">
        <f>IFERROR(U301*L301,0)</f>
        <v>0</v>
      </c>
      <c r="AL301" s="66">
        <f t="shared" ref="AL301:AL318" si="328">IFERROR(V301*M301,0)</f>
        <v>0</v>
      </c>
      <c r="AM301" s="66">
        <f t="shared" ref="AM301:AM318" si="329">IFERROR(W301*N301,0)</f>
        <v>0</v>
      </c>
      <c r="AN301" s="66">
        <f t="shared" ref="AN301:AN318" si="330">IFERROR(X301*O301,0)</f>
        <v>0</v>
      </c>
      <c r="AO301" s="66">
        <f t="shared" ref="AO301:AO318" si="331">IFERROR(Y301*P301,0)</f>
        <v>0</v>
      </c>
      <c r="AP301" s="66">
        <f t="shared" ref="AP301:AP318" si="332">IFERROR(Z301*Q301,0)</f>
        <v>0</v>
      </c>
      <c r="AQ301" s="66">
        <f t="shared" ref="AQ301:AQ318" si="333">IFERROR(AA301*R301,0)</f>
        <v>0</v>
      </c>
      <c r="AR301" s="74">
        <f t="shared" ref="AR301:AR318" si="334">SUM(AK301:AQ301)</f>
        <v>0</v>
      </c>
      <c r="AS301" s="74">
        <f t="shared" ref="AS301:AS318" si="335">S301-AR301</f>
        <v>0</v>
      </c>
      <c r="AT301" s="61" t="s">
        <v>20</v>
      </c>
      <c r="AU301" s="66">
        <f t="shared" ref="AU301:AU318" si="336">IFERROR(L301*(1-U301/(AC301)),0)</f>
        <v>0</v>
      </c>
      <c r="AV301" s="66">
        <f t="shared" ref="AV301:AV318" si="337">IFERROR(M301*(1-V301/(AD301)),0)</f>
        <v>0</v>
      </c>
      <c r="AW301" s="66">
        <f t="shared" ref="AW301:AW318" si="338">IFERROR(N301*(1-W301/(AE301)),0)</f>
        <v>0</v>
      </c>
      <c r="AX301" s="66">
        <f t="shared" ref="AX301:AX318" si="339">IFERROR(O301*(1-X301/(AF301)),0)</f>
        <v>0</v>
      </c>
      <c r="AY301" s="66">
        <f t="shared" ref="AY301:AY318" si="340">IFERROR(P301*(1-Y301/(AG301)),0)</f>
        <v>0</v>
      </c>
      <c r="AZ301" s="66">
        <f t="shared" ref="AZ301:AZ318" si="341">IFERROR(Q301*(1-Z301/(AH301)),0)</f>
        <v>0</v>
      </c>
      <c r="BA301" s="66">
        <f t="shared" ref="BA301:BA318" si="342">IFERROR(R301*(1-AA301/(AI301)),0)</f>
        <v>0</v>
      </c>
      <c r="BB301" s="74">
        <f t="shared" ref="BB301:BB318" si="343">SUM(AU301:BA301)</f>
        <v>0</v>
      </c>
    </row>
    <row r="302" spans="1:54" hidden="1" x14ac:dyDescent="0.25">
      <c r="A302" s="61" t="s">
        <v>21</v>
      </c>
      <c r="B302" s="136">
        <f t="shared" ref="B302:B318" si="344">$B4</f>
        <v>51.120605268998986</v>
      </c>
      <c r="C302" s="138" t="e">
        <f t="shared" ref="C302:I318" si="345">C277</f>
        <v>#REF!</v>
      </c>
      <c r="D302" s="138" t="e">
        <f t="shared" si="345"/>
        <v>#REF!</v>
      </c>
      <c r="E302" s="138" t="e">
        <f t="shared" si="345"/>
        <v>#REF!</v>
      </c>
      <c r="F302" s="138" t="e">
        <f t="shared" si="345"/>
        <v>#REF!</v>
      </c>
      <c r="G302" s="138" t="e">
        <f t="shared" si="345"/>
        <v>#REF!</v>
      </c>
      <c r="H302" s="138" t="e">
        <f t="shared" si="345"/>
        <v>#REF!</v>
      </c>
      <c r="I302" s="138" t="e">
        <f t="shared" si="345"/>
        <v>#REF!</v>
      </c>
      <c r="J302" s="77" t="e">
        <f t="shared" si="318"/>
        <v>#REF!</v>
      </c>
      <c r="K302" s="61" t="s">
        <v>21</v>
      </c>
      <c r="L302" s="66">
        <f t="shared" ref="L302:L318" si="346">IFERROR(C302*$B302,0)</f>
        <v>0</v>
      </c>
      <c r="M302" s="66">
        <f t="shared" si="319"/>
        <v>0</v>
      </c>
      <c r="N302" s="66">
        <f t="shared" si="320"/>
        <v>0</v>
      </c>
      <c r="O302" s="66">
        <f t="shared" si="321"/>
        <v>0</v>
      </c>
      <c r="P302" s="66">
        <f t="shared" si="322"/>
        <v>0</v>
      </c>
      <c r="Q302" s="66">
        <f t="shared" si="323"/>
        <v>0</v>
      </c>
      <c r="R302" s="66">
        <f t="shared" si="324"/>
        <v>0</v>
      </c>
      <c r="S302" s="74">
        <f t="shared" si="325"/>
        <v>0</v>
      </c>
      <c r="T302" s="61" t="s">
        <v>21</v>
      </c>
      <c r="U302" s="72" t="e">
        <f t="shared" ref="U302:AA318" si="347">U277</f>
        <v>#REF!</v>
      </c>
      <c r="V302" s="72" t="e">
        <f t="shared" si="347"/>
        <v>#REF!</v>
      </c>
      <c r="W302" s="72" t="e">
        <f t="shared" si="347"/>
        <v>#REF!</v>
      </c>
      <c r="X302" s="72" t="e">
        <f t="shared" si="347"/>
        <v>#REF!</v>
      </c>
      <c r="Y302" s="72" t="e">
        <f t="shared" si="347"/>
        <v>#REF!</v>
      </c>
      <c r="Z302" s="72" t="e">
        <f t="shared" si="347"/>
        <v>#REF!</v>
      </c>
      <c r="AA302" s="72" t="e">
        <f t="shared" si="347"/>
        <v>#REF!</v>
      </c>
      <c r="AB302" s="61" t="s">
        <v>21</v>
      </c>
      <c r="AC302" s="72" t="str">
        <f t="shared" ref="AC302:AI302" si="348">AC277</f>
        <v/>
      </c>
      <c r="AD302" s="72" t="str">
        <f t="shared" si="348"/>
        <v/>
      </c>
      <c r="AE302" s="72" t="str">
        <f t="shared" si="348"/>
        <v/>
      </c>
      <c r="AF302" s="72" t="str">
        <f t="shared" si="348"/>
        <v/>
      </c>
      <c r="AG302" s="72" t="str">
        <f t="shared" si="348"/>
        <v/>
      </c>
      <c r="AH302" s="72" t="str">
        <f t="shared" si="348"/>
        <v/>
      </c>
      <c r="AI302" s="72" t="str">
        <f t="shared" si="348"/>
        <v/>
      </c>
      <c r="AJ302" s="61" t="s">
        <v>21</v>
      </c>
      <c r="AK302" s="66">
        <f t="shared" ref="AK302:AK318" si="349">IFERROR(U302*L302,0)</f>
        <v>0</v>
      </c>
      <c r="AL302" s="66">
        <f t="shared" si="328"/>
        <v>0</v>
      </c>
      <c r="AM302" s="66">
        <f t="shared" si="329"/>
        <v>0</v>
      </c>
      <c r="AN302" s="66">
        <f t="shared" si="330"/>
        <v>0</v>
      </c>
      <c r="AO302" s="66">
        <f t="shared" si="331"/>
        <v>0</v>
      </c>
      <c r="AP302" s="66">
        <f t="shared" si="332"/>
        <v>0</v>
      </c>
      <c r="AQ302" s="66">
        <f t="shared" si="333"/>
        <v>0</v>
      </c>
      <c r="AR302" s="74">
        <f t="shared" si="334"/>
        <v>0</v>
      </c>
      <c r="AS302" s="74">
        <f t="shared" si="335"/>
        <v>0</v>
      </c>
      <c r="AT302" s="61" t="s">
        <v>21</v>
      </c>
      <c r="AU302" s="66">
        <f t="shared" si="336"/>
        <v>0</v>
      </c>
      <c r="AV302" s="66">
        <f t="shared" si="337"/>
        <v>0</v>
      </c>
      <c r="AW302" s="66">
        <f t="shared" si="338"/>
        <v>0</v>
      </c>
      <c r="AX302" s="66">
        <f t="shared" si="339"/>
        <v>0</v>
      </c>
      <c r="AY302" s="66">
        <f t="shared" si="340"/>
        <v>0</v>
      </c>
      <c r="AZ302" s="66">
        <f t="shared" si="341"/>
        <v>0</v>
      </c>
      <c r="BA302" s="66">
        <f t="shared" si="342"/>
        <v>0</v>
      </c>
      <c r="BB302" s="74">
        <f t="shared" si="343"/>
        <v>0</v>
      </c>
    </row>
    <row r="303" spans="1:54" hidden="1" x14ac:dyDescent="0.25">
      <c r="A303" s="61" t="s">
        <v>22</v>
      </c>
      <c r="B303" s="136">
        <f t="shared" si="344"/>
        <v>0</v>
      </c>
      <c r="C303" s="138" t="e">
        <f t="shared" si="345"/>
        <v>#REF!</v>
      </c>
      <c r="D303" s="138" t="e">
        <f t="shared" si="345"/>
        <v>#REF!</v>
      </c>
      <c r="E303" s="138" t="e">
        <f t="shared" si="345"/>
        <v>#REF!</v>
      </c>
      <c r="F303" s="138" t="e">
        <f t="shared" si="345"/>
        <v>#REF!</v>
      </c>
      <c r="G303" s="138" t="e">
        <f t="shared" si="345"/>
        <v>#REF!</v>
      </c>
      <c r="H303" s="138" t="e">
        <f t="shared" si="345"/>
        <v>#REF!</v>
      </c>
      <c r="I303" s="138" t="e">
        <f t="shared" si="345"/>
        <v>#REF!</v>
      </c>
      <c r="J303" s="77" t="e">
        <f t="shared" si="318"/>
        <v>#REF!</v>
      </c>
      <c r="K303" s="61" t="s">
        <v>22</v>
      </c>
      <c r="L303" s="66">
        <f t="shared" si="346"/>
        <v>0</v>
      </c>
      <c r="M303" s="66">
        <f t="shared" si="319"/>
        <v>0</v>
      </c>
      <c r="N303" s="66">
        <f t="shared" si="320"/>
        <v>0</v>
      </c>
      <c r="O303" s="66">
        <f t="shared" si="321"/>
        <v>0</v>
      </c>
      <c r="P303" s="66">
        <f t="shared" si="322"/>
        <v>0</v>
      </c>
      <c r="Q303" s="66">
        <f t="shared" si="323"/>
        <v>0</v>
      </c>
      <c r="R303" s="66">
        <f t="shared" si="324"/>
        <v>0</v>
      </c>
      <c r="S303" s="74">
        <f t="shared" si="325"/>
        <v>0</v>
      </c>
      <c r="T303" s="61" t="s">
        <v>22</v>
      </c>
      <c r="U303" s="72" t="e">
        <f t="shared" si="347"/>
        <v>#REF!</v>
      </c>
      <c r="V303" s="72" t="e">
        <f t="shared" si="347"/>
        <v>#REF!</v>
      </c>
      <c r="W303" s="72" t="e">
        <f t="shared" si="347"/>
        <v>#REF!</v>
      </c>
      <c r="X303" s="72" t="e">
        <f t="shared" si="347"/>
        <v>#REF!</v>
      </c>
      <c r="Y303" s="72" t="e">
        <f t="shared" si="347"/>
        <v>#REF!</v>
      </c>
      <c r="Z303" s="72" t="e">
        <f t="shared" si="347"/>
        <v>#REF!</v>
      </c>
      <c r="AA303" s="72" t="e">
        <f t="shared" si="347"/>
        <v>#REF!</v>
      </c>
      <c r="AB303" s="61" t="s">
        <v>22</v>
      </c>
      <c r="AC303" s="72" t="str">
        <f t="shared" ref="AC303:AI303" si="350">AC278</f>
        <v/>
      </c>
      <c r="AD303" s="72" t="str">
        <f t="shared" si="350"/>
        <v/>
      </c>
      <c r="AE303" s="72" t="str">
        <f t="shared" si="350"/>
        <v/>
      </c>
      <c r="AF303" s="72" t="str">
        <f t="shared" si="350"/>
        <v/>
      </c>
      <c r="AG303" s="72" t="str">
        <f t="shared" si="350"/>
        <v/>
      </c>
      <c r="AH303" s="72" t="str">
        <f t="shared" si="350"/>
        <v/>
      </c>
      <c r="AI303" s="72" t="str">
        <f t="shared" si="350"/>
        <v/>
      </c>
      <c r="AJ303" s="61" t="s">
        <v>22</v>
      </c>
      <c r="AK303" s="66">
        <f t="shared" si="349"/>
        <v>0</v>
      </c>
      <c r="AL303" s="66">
        <f t="shared" si="328"/>
        <v>0</v>
      </c>
      <c r="AM303" s="66">
        <f t="shared" si="329"/>
        <v>0</v>
      </c>
      <c r="AN303" s="66">
        <f t="shared" si="330"/>
        <v>0</v>
      </c>
      <c r="AO303" s="66">
        <f t="shared" si="331"/>
        <v>0</v>
      </c>
      <c r="AP303" s="66">
        <f t="shared" si="332"/>
        <v>0</v>
      </c>
      <c r="AQ303" s="66">
        <f t="shared" si="333"/>
        <v>0</v>
      </c>
      <c r="AR303" s="74">
        <f t="shared" si="334"/>
        <v>0</v>
      </c>
      <c r="AS303" s="74">
        <f t="shared" si="335"/>
        <v>0</v>
      </c>
      <c r="AT303" s="61" t="s">
        <v>22</v>
      </c>
      <c r="AU303" s="66">
        <f t="shared" si="336"/>
        <v>0</v>
      </c>
      <c r="AV303" s="66">
        <f t="shared" si="337"/>
        <v>0</v>
      </c>
      <c r="AW303" s="66">
        <f t="shared" si="338"/>
        <v>0</v>
      </c>
      <c r="AX303" s="66">
        <f t="shared" si="339"/>
        <v>0</v>
      </c>
      <c r="AY303" s="66">
        <f t="shared" si="340"/>
        <v>0</v>
      </c>
      <c r="AZ303" s="66">
        <f t="shared" si="341"/>
        <v>0</v>
      </c>
      <c r="BA303" s="66">
        <f t="shared" si="342"/>
        <v>0</v>
      </c>
      <c r="BB303" s="74">
        <f t="shared" si="343"/>
        <v>0</v>
      </c>
    </row>
    <row r="304" spans="1:54" hidden="1" x14ac:dyDescent="0.25">
      <c r="A304" s="61" t="s">
        <v>23</v>
      </c>
      <c r="B304" s="136">
        <f t="shared" si="344"/>
        <v>2149.5275999999999</v>
      </c>
      <c r="C304" s="138" t="e">
        <f t="shared" si="345"/>
        <v>#REF!</v>
      </c>
      <c r="D304" s="138" t="e">
        <f t="shared" si="345"/>
        <v>#REF!</v>
      </c>
      <c r="E304" s="138" t="e">
        <f t="shared" si="345"/>
        <v>#REF!</v>
      </c>
      <c r="F304" s="138" t="e">
        <f t="shared" si="345"/>
        <v>#REF!</v>
      </c>
      <c r="G304" s="138" t="e">
        <f t="shared" si="345"/>
        <v>#REF!</v>
      </c>
      <c r="H304" s="138" t="e">
        <f t="shared" si="345"/>
        <v>#REF!</v>
      </c>
      <c r="I304" s="138" t="e">
        <f t="shared" si="345"/>
        <v>#REF!</v>
      </c>
      <c r="J304" s="77" t="e">
        <f t="shared" si="318"/>
        <v>#REF!</v>
      </c>
      <c r="K304" s="61" t="s">
        <v>23</v>
      </c>
      <c r="L304" s="66">
        <f t="shared" si="346"/>
        <v>0</v>
      </c>
      <c r="M304" s="66">
        <f t="shared" si="319"/>
        <v>0</v>
      </c>
      <c r="N304" s="66">
        <f t="shared" si="320"/>
        <v>0</v>
      </c>
      <c r="O304" s="66">
        <f t="shared" si="321"/>
        <v>0</v>
      </c>
      <c r="P304" s="66">
        <f t="shared" si="322"/>
        <v>0</v>
      </c>
      <c r="Q304" s="66">
        <f t="shared" si="323"/>
        <v>0</v>
      </c>
      <c r="R304" s="66">
        <f t="shared" si="324"/>
        <v>0</v>
      </c>
      <c r="S304" s="74">
        <f t="shared" si="325"/>
        <v>0</v>
      </c>
      <c r="T304" s="61" t="s">
        <v>23</v>
      </c>
      <c r="U304" s="72" t="e">
        <f t="shared" si="347"/>
        <v>#REF!</v>
      </c>
      <c r="V304" s="72" t="e">
        <f t="shared" si="347"/>
        <v>#REF!</v>
      </c>
      <c r="W304" s="72" t="e">
        <f t="shared" si="347"/>
        <v>#REF!</v>
      </c>
      <c r="X304" s="72" t="e">
        <f t="shared" si="347"/>
        <v>#REF!</v>
      </c>
      <c r="Y304" s="72" t="e">
        <f t="shared" si="347"/>
        <v>#REF!</v>
      </c>
      <c r="Z304" s="72" t="e">
        <f t="shared" si="347"/>
        <v>#REF!</v>
      </c>
      <c r="AA304" s="72" t="e">
        <f t="shared" si="347"/>
        <v>#REF!</v>
      </c>
      <c r="AB304" s="61" t="s">
        <v>23</v>
      </c>
      <c r="AC304" s="72" t="str">
        <f t="shared" ref="AC304:AI304" si="351">AC279</f>
        <v/>
      </c>
      <c r="AD304" s="72" t="str">
        <f t="shared" si="351"/>
        <v/>
      </c>
      <c r="AE304" s="72" t="str">
        <f t="shared" si="351"/>
        <v/>
      </c>
      <c r="AF304" s="72" t="str">
        <f t="shared" si="351"/>
        <v/>
      </c>
      <c r="AG304" s="72" t="str">
        <f t="shared" si="351"/>
        <v/>
      </c>
      <c r="AH304" s="72" t="str">
        <f t="shared" si="351"/>
        <v/>
      </c>
      <c r="AI304" s="72" t="str">
        <f t="shared" si="351"/>
        <v/>
      </c>
      <c r="AJ304" s="61" t="s">
        <v>23</v>
      </c>
      <c r="AK304" s="66">
        <f t="shared" si="349"/>
        <v>0</v>
      </c>
      <c r="AL304" s="66">
        <f t="shared" si="328"/>
        <v>0</v>
      </c>
      <c r="AM304" s="66">
        <f t="shared" si="329"/>
        <v>0</v>
      </c>
      <c r="AN304" s="66">
        <f t="shared" si="330"/>
        <v>0</v>
      </c>
      <c r="AO304" s="66">
        <f t="shared" si="331"/>
        <v>0</v>
      </c>
      <c r="AP304" s="66">
        <f t="shared" si="332"/>
        <v>0</v>
      </c>
      <c r="AQ304" s="66">
        <f t="shared" si="333"/>
        <v>0</v>
      </c>
      <c r="AR304" s="74">
        <f t="shared" si="334"/>
        <v>0</v>
      </c>
      <c r="AS304" s="74">
        <f t="shared" si="335"/>
        <v>0</v>
      </c>
      <c r="AT304" s="61" t="s">
        <v>23</v>
      </c>
      <c r="AU304" s="66">
        <f t="shared" si="336"/>
        <v>0</v>
      </c>
      <c r="AV304" s="66">
        <f t="shared" si="337"/>
        <v>0</v>
      </c>
      <c r="AW304" s="66">
        <f t="shared" si="338"/>
        <v>0</v>
      </c>
      <c r="AX304" s="66">
        <f t="shared" si="339"/>
        <v>0</v>
      </c>
      <c r="AY304" s="66">
        <f t="shared" si="340"/>
        <v>0</v>
      </c>
      <c r="AZ304" s="66">
        <f t="shared" si="341"/>
        <v>0</v>
      </c>
      <c r="BA304" s="66">
        <f t="shared" si="342"/>
        <v>0</v>
      </c>
      <c r="BB304" s="74">
        <f t="shared" si="343"/>
        <v>0</v>
      </c>
    </row>
    <row r="305" spans="1:54" hidden="1" x14ac:dyDescent="0.25">
      <c r="A305" s="67" t="s">
        <v>24</v>
      </c>
      <c r="B305" s="136">
        <f t="shared" si="344"/>
        <v>17523.903671558677</v>
      </c>
      <c r="C305" s="138" t="e">
        <f t="shared" si="345"/>
        <v>#REF!</v>
      </c>
      <c r="D305" s="138" t="e">
        <f t="shared" si="345"/>
        <v>#REF!</v>
      </c>
      <c r="E305" s="138" t="e">
        <f t="shared" si="345"/>
        <v>#REF!</v>
      </c>
      <c r="F305" s="138" t="e">
        <f t="shared" si="345"/>
        <v>#REF!</v>
      </c>
      <c r="G305" s="138" t="e">
        <f t="shared" si="345"/>
        <v>#REF!</v>
      </c>
      <c r="H305" s="138" t="e">
        <f t="shared" si="345"/>
        <v>#REF!</v>
      </c>
      <c r="I305" s="138" t="e">
        <f t="shared" si="345"/>
        <v>#REF!</v>
      </c>
      <c r="J305" s="77" t="e">
        <f t="shared" si="318"/>
        <v>#REF!</v>
      </c>
      <c r="K305" s="67" t="s">
        <v>24</v>
      </c>
      <c r="L305" s="66">
        <f t="shared" si="346"/>
        <v>0</v>
      </c>
      <c r="M305" s="66">
        <f t="shared" si="319"/>
        <v>0</v>
      </c>
      <c r="N305" s="66">
        <f t="shared" si="320"/>
        <v>0</v>
      </c>
      <c r="O305" s="66">
        <f t="shared" si="321"/>
        <v>0</v>
      </c>
      <c r="P305" s="66">
        <f t="shared" si="322"/>
        <v>0</v>
      </c>
      <c r="Q305" s="66">
        <f t="shared" si="323"/>
        <v>0</v>
      </c>
      <c r="R305" s="66">
        <f t="shared" si="324"/>
        <v>0</v>
      </c>
      <c r="S305" s="74">
        <f t="shared" si="325"/>
        <v>0</v>
      </c>
      <c r="T305" s="67" t="s">
        <v>24</v>
      </c>
      <c r="U305" s="72" t="e">
        <f t="shared" si="347"/>
        <v>#REF!</v>
      </c>
      <c r="V305" s="72" t="e">
        <f t="shared" si="347"/>
        <v>#REF!</v>
      </c>
      <c r="W305" s="72" t="e">
        <f t="shared" si="347"/>
        <v>#REF!</v>
      </c>
      <c r="X305" s="72" t="e">
        <f t="shared" si="347"/>
        <v>#REF!</v>
      </c>
      <c r="Y305" s="72" t="e">
        <f t="shared" si="347"/>
        <v>#REF!</v>
      </c>
      <c r="Z305" s="72" t="e">
        <f t="shared" si="347"/>
        <v>#REF!</v>
      </c>
      <c r="AA305" s="72" t="e">
        <f t="shared" si="347"/>
        <v>#REF!</v>
      </c>
      <c r="AB305" s="67" t="s">
        <v>24</v>
      </c>
      <c r="AC305" s="72" t="str">
        <f t="shared" ref="AC305:AI305" si="352">AC280</f>
        <v/>
      </c>
      <c r="AD305" s="72" t="str">
        <f t="shared" si="352"/>
        <v/>
      </c>
      <c r="AE305" s="72" t="str">
        <f t="shared" si="352"/>
        <v/>
      </c>
      <c r="AF305" s="72" t="str">
        <f t="shared" si="352"/>
        <v/>
      </c>
      <c r="AG305" s="72" t="str">
        <f t="shared" si="352"/>
        <v/>
      </c>
      <c r="AH305" s="72" t="str">
        <f t="shared" si="352"/>
        <v/>
      </c>
      <c r="AI305" s="72" t="str">
        <f t="shared" si="352"/>
        <v/>
      </c>
      <c r="AJ305" s="67" t="s">
        <v>24</v>
      </c>
      <c r="AK305" s="66">
        <f t="shared" si="349"/>
        <v>0</v>
      </c>
      <c r="AL305" s="66">
        <f t="shared" si="328"/>
        <v>0</v>
      </c>
      <c r="AM305" s="66">
        <f t="shared" si="329"/>
        <v>0</v>
      </c>
      <c r="AN305" s="66">
        <f t="shared" si="330"/>
        <v>0</v>
      </c>
      <c r="AO305" s="66">
        <f t="shared" si="331"/>
        <v>0</v>
      </c>
      <c r="AP305" s="66">
        <f t="shared" si="332"/>
        <v>0</v>
      </c>
      <c r="AQ305" s="66">
        <f t="shared" si="333"/>
        <v>0</v>
      </c>
      <c r="AR305" s="74">
        <f t="shared" si="334"/>
        <v>0</v>
      </c>
      <c r="AS305" s="74">
        <f t="shared" si="335"/>
        <v>0</v>
      </c>
      <c r="AT305" s="67" t="s">
        <v>24</v>
      </c>
      <c r="AU305" s="66">
        <f t="shared" si="336"/>
        <v>0</v>
      </c>
      <c r="AV305" s="66">
        <f t="shared" si="337"/>
        <v>0</v>
      </c>
      <c r="AW305" s="66">
        <f t="shared" si="338"/>
        <v>0</v>
      </c>
      <c r="AX305" s="66">
        <f t="shared" si="339"/>
        <v>0</v>
      </c>
      <c r="AY305" s="66">
        <f t="shared" si="340"/>
        <v>0</v>
      </c>
      <c r="AZ305" s="66">
        <f t="shared" si="341"/>
        <v>0</v>
      </c>
      <c r="BA305" s="66">
        <f t="shared" si="342"/>
        <v>0</v>
      </c>
      <c r="BB305" s="74">
        <f t="shared" si="343"/>
        <v>0</v>
      </c>
    </row>
    <row r="306" spans="1:54" hidden="1" x14ac:dyDescent="0.25">
      <c r="A306" s="68" t="s">
        <v>25</v>
      </c>
      <c r="B306" s="136">
        <f t="shared" si="344"/>
        <v>9.9700000000000006</v>
      </c>
      <c r="C306" s="138" t="e">
        <f t="shared" si="345"/>
        <v>#REF!</v>
      </c>
      <c r="D306" s="138" t="e">
        <f t="shared" si="345"/>
        <v>#REF!</v>
      </c>
      <c r="E306" s="138" t="e">
        <f t="shared" si="345"/>
        <v>#REF!</v>
      </c>
      <c r="F306" s="138" t="e">
        <f t="shared" si="345"/>
        <v>#REF!</v>
      </c>
      <c r="G306" s="138" t="e">
        <f t="shared" si="345"/>
        <v>#REF!</v>
      </c>
      <c r="H306" s="138" t="e">
        <f t="shared" si="345"/>
        <v>#REF!</v>
      </c>
      <c r="I306" s="138" t="e">
        <f t="shared" si="345"/>
        <v>#REF!</v>
      </c>
      <c r="J306" s="77" t="e">
        <f t="shared" si="318"/>
        <v>#REF!</v>
      </c>
      <c r="K306" s="68" t="s">
        <v>25</v>
      </c>
      <c r="L306" s="66">
        <f t="shared" si="346"/>
        <v>0</v>
      </c>
      <c r="M306" s="66">
        <f t="shared" si="319"/>
        <v>0</v>
      </c>
      <c r="N306" s="66">
        <f t="shared" si="320"/>
        <v>0</v>
      </c>
      <c r="O306" s="66">
        <f t="shared" si="321"/>
        <v>0</v>
      </c>
      <c r="P306" s="66">
        <f t="shared" si="322"/>
        <v>0</v>
      </c>
      <c r="Q306" s="66">
        <f t="shared" si="323"/>
        <v>0</v>
      </c>
      <c r="R306" s="66">
        <f t="shared" si="324"/>
        <v>0</v>
      </c>
      <c r="S306" s="74">
        <f t="shared" si="325"/>
        <v>0</v>
      </c>
      <c r="T306" s="68" t="s">
        <v>25</v>
      </c>
      <c r="U306" s="72" t="e">
        <f t="shared" si="347"/>
        <v>#REF!</v>
      </c>
      <c r="V306" s="72" t="e">
        <f t="shared" si="347"/>
        <v>#REF!</v>
      </c>
      <c r="W306" s="72" t="e">
        <f t="shared" si="347"/>
        <v>#REF!</v>
      </c>
      <c r="X306" s="72" t="e">
        <f t="shared" si="347"/>
        <v>#REF!</v>
      </c>
      <c r="Y306" s="72" t="e">
        <f t="shared" si="347"/>
        <v>#REF!</v>
      </c>
      <c r="Z306" s="72" t="e">
        <f t="shared" si="347"/>
        <v>#REF!</v>
      </c>
      <c r="AA306" s="72" t="e">
        <f t="shared" si="347"/>
        <v>#REF!</v>
      </c>
      <c r="AB306" s="68" t="s">
        <v>25</v>
      </c>
      <c r="AC306" s="72" t="str">
        <f t="shared" ref="AC306:AI306" si="353">AC281</f>
        <v/>
      </c>
      <c r="AD306" s="72" t="str">
        <f t="shared" si="353"/>
        <v/>
      </c>
      <c r="AE306" s="72" t="str">
        <f t="shared" si="353"/>
        <v/>
      </c>
      <c r="AF306" s="72" t="str">
        <f t="shared" si="353"/>
        <v/>
      </c>
      <c r="AG306" s="72" t="str">
        <f t="shared" si="353"/>
        <v/>
      </c>
      <c r="AH306" s="72" t="str">
        <f t="shared" si="353"/>
        <v/>
      </c>
      <c r="AI306" s="72" t="str">
        <f t="shared" si="353"/>
        <v/>
      </c>
      <c r="AJ306" s="68" t="s">
        <v>25</v>
      </c>
      <c r="AK306" s="66">
        <f t="shared" si="349"/>
        <v>0</v>
      </c>
      <c r="AL306" s="66">
        <f t="shared" si="328"/>
        <v>0</v>
      </c>
      <c r="AM306" s="66">
        <f t="shared" si="329"/>
        <v>0</v>
      </c>
      <c r="AN306" s="66">
        <f t="shared" si="330"/>
        <v>0</v>
      </c>
      <c r="AO306" s="66">
        <f t="shared" si="331"/>
        <v>0</v>
      </c>
      <c r="AP306" s="66">
        <f t="shared" si="332"/>
        <v>0</v>
      </c>
      <c r="AQ306" s="66">
        <f t="shared" si="333"/>
        <v>0</v>
      </c>
      <c r="AR306" s="74">
        <f t="shared" si="334"/>
        <v>0</v>
      </c>
      <c r="AS306" s="74">
        <f t="shared" si="335"/>
        <v>0</v>
      </c>
      <c r="AT306" s="68" t="s">
        <v>25</v>
      </c>
      <c r="AU306" s="66">
        <f t="shared" si="336"/>
        <v>0</v>
      </c>
      <c r="AV306" s="66">
        <f t="shared" si="337"/>
        <v>0</v>
      </c>
      <c r="AW306" s="66">
        <f t="shared" si="338"/>
        <v>0</v>
      </c>
      <c r="AX306" s="66">
        <f t="shared" si="339"/>
        <v>0</v>
      </c>
      <c r="AY306" s="66">
        <f t="shared" si="340"/>
        <v>0</v>
      </c>
      <c r="AZ306" s="66">
        <f t="shared" si="341"/>
        <v>0</v>
      </c>
      <c r="BA306" s="66">
        <f t="shared" si="342"/>
        <v>0</v>
      </c>
      <c r="BB306" s="74">
        <f t="shared" si="343"/>
        <v>0</v>
      </c>
    </row>
    <row r="307" spans="1:54" hidden="1" x14ac:dyDescent="0.25">
      <c r="A307" s="61" t="s">
        <v>26</v>
      </c>
      <c r="B307" s="136">
        <f t="shared" si="344"/>
        <v>242.49138308647906</v>
      </c>
      <c r="C307" s="138" t="e">
        <f t="shared" si="345"/>
        <v>#REF!</v>
      </c>
      <c r="D307" s="138" t="e">
        <f t="shared" si="345"/>
        <v>#REF!</v>
      </c>
      <c r="E307" s="138" t="e">
        <f t="shared" si="345"/>
        <v>#REF!</v>
      </c>
      <c r="F307" s="138" t="e">
        <f t="shared" si="345"/>
        <v>#REF!</v>
      </c>
      <c r="G307" s="138" t="e">
        <f t="shared" si="345"/>
        <v>#REF!</v>
      </c>
      <c r="H307" s="138" t="e">
        <f t="shared" si="345"/>
        <v>#REF!</v>
      </c>
      <c r="I307" s="138" t="e">
        <f t="shared" si="345"/>
        <v>#REF!</v>
      </c>
      <c r="J307" s="77" t="e">
        <f t="shared" si="318"/>
        <v>#REF!</v>
      </c>
      <c r="K307" s="61" t="s">
        <v>26</v>
      </c>
      <c r="L307" s="66">
        <f t="shared" si="346"/>
        <v>0</v>
      </c>
      <c r="M307" s="66">
        <f t="shared" si="319"/>
        <v>0</v>
      </c>
      <c r="N307" s="66">
        <f t="shared" si="320"/>
        <v>0</v>
      </c>
      <c r="O307" s="66">
        <f t="shared" si="321"/>
        <v>0</v>
      </c>
      <c r="P307" s="66">
        <f t="shared" si="322"/>
        <v>0</v>
      </c>
      <c r="Q307" s="66">
        <f t="shared" si="323"/>
        <v>0</v>
      </c>
      <c r="R307" s="66">
        <f t="shared" si="324"/>
        <v>0</v>
      </c>
      <c r="S307" s="74">
        <f t="shared" si="325"/>
        <v>0</v>
      </c>
      <c r="T307" s="61" t="s">
        <v>26</v>
      </c>
      <c r="U307" s="72" t="e">
        <f t="shared" si="347"/>
        <v>#REF!</v>
      </c>
      <c r="V307" s="72" t="e">
        <f t="shared" si="347"/>
        <v>#REF!</v>
      </c>
      <c r="W307" s="72" t="e">
        <f t="shared" si="347"/>
        <v>#REF!</v>
      </c>
      <c r="X307" s="72" t="e">
        <f t="shared" si="347"/>
        <v>#REF!</v>
      </c>
      <c r="Y307" s="72" t="e">
        <f t="shared" si="347"/>
        <v>#REF!</v>
      </c>
      <c r="Z307" s="72" t="e">
        <f t="shared" si="347"/>
        <v>#REF!</v>
      </c>
      <c r="AA307" s="72" t="e">
        <f t="shared" si="347"/>
        <v>#REF!</v>
      </c>
      <c r="AB307" s="61" t="s">
        <v>26</v>
      </c>
      <c r="AC307" s="72" t="str">
        <f t="shared" ref="AC307:AI307" si="354">AC282</f>
        <v/>
      </c>
      <c r="AD307" s="72" t="str">
        <f t="shared" si="354"/>
        <v/>
      </c>
      <c r="AE307" s="72" t="str">
        <f t="shared" si="354"/>
        <v/>
      </c>
      <c r="AF307" s="72" t="str">
        <f t="shared" si="354"/>
        <v/>
      </c>
      <c r="AG307" s="72" t="str">
        <f t="shared" si="354"/>
        <v/>
      </c>
      <c r="AH307" s="72" t="str">
        <f t="shared" si="354"/>
        <v/>
      </c>
      <c r="AI307" s="72" t="str">
        <f t="shared" si="354"/>
        <v/>
      </c>
      <c r="AJ307" s="61" t="s">
        <v>26</v>
      </c>
      <c r="AK307" s="66">
        <f t="shared" si="349"/>
        <v>0</v>
      </c>
      <c r="AL307" s="66">
        <f t="shared" si="328"/>
        <v>0</v>
      </c>
      <c r="AM307" s="66">
        <f t="shared" si="329"/>
        <v>0</v>
      </c>
      <c r="AN307" s="66">
        <f t="shared" si="330"/>
        <v>0</v>
      </c>
      <c r="AO307" s="66">
        <f t="shared" si="331"/>
        <v>0</v>
      </c>
      <c r="AP307" s="66">
        <f t="shared" si="332"/>
        <v>0</v>
      </c>
      <c r="AQ307" s="66">
        <f t="shared" si="333"/>
        <v>0</v>
      </c>
      <c r="AR307" s="74">
        <f t="shared" si="334"/>
        <v>0</v>
      </c>
      <c r="AS307" s="74">
        <f t="shared" si="335"/>
        <v>0</v>
      </c>
      <c r="AT307" s="61" t="s">
        <v>26</v>
      </c>
      <c r="AU307" s="66">
        <f t="shared" si="336"/>
        <v>0</v>
      </c>
      <c r="AV307" s="66">
        <f t="shared" si="337"/>
        <v>0</v>
      </c>
      <c r="AW307" s="66">
        <f t="shared" si="338"/>
        <v>0</v>
      </c>
      <c r="AX307" s="66">
        <f t="shared" si="339"/>
        <v>0</v>
      </c>
      <c r="AY307" s="66">
        <f t="shared" si="340"/>
        <v>0</v>
      </c>
      <c r="AZ307" s="66">
        <f t="shared" si="341"/>
        <v>0</v>
      </c>
      <c r="BA307" s="66">
        <f t="shared" si="342"/>
        <v>0</v>
      </c>
      <c r="BB307" s="74">
        <f t="shared" si="343"/>
        <v>0</v>
      </c>
    </row>
    <row r="308" spans="1:54" hidden="1" x14ac:dyDescent="0.25">
      <c r="A308" s="61" t="s">
        <v>27</v>
      </c>
      <c r="B308" s="136">
        <f t="shared" si="344"/>
        <v>86.989206499553603</v>
      </c>
      <c r="C308" s="138" t="e">
        <f t="shared" si="345"/>
        <v>#REF!</v>
      </c>
      <c r="D308" s="138" t="e">
        <f t="shared" si="345"/>
        <v>#REF!</v>
      </c>
      <c r="E308" s="138" t="e">
        <f t="shared" si="345"/>
        <v>#REF!</v>
      </c>
      <c r="F308" s="138" t="e">
        <f t="shared" si="345"/>
        <v>#REF!</v>
      </c>
      <c r="G308" s="138" t="e">
        <f t="shared" si="345"/>
        <v>#REF!</v>
      </c>
      <c r="H308" s="138" t="e">
        <f t="shared" si="345"/>
        <v>#REF!</v>
      </c>
      <c r="I308" s="138" t="e">
        <f t="shared" si="345"/>
        <v>#REF!</v>
      </c>
      <c r="J308" s="77" t="e">
        <f t="shared" si="318"/>
        <v>#REF!</v>
      </c>
      <c r="K308" s="61" t="s">
        <v>27</v>
      </c>
      <c r="L308" s="66">
        <f t="shared" si="346"/>
        <v>0</v>
      </c>
      <c r="M308" s="66">
        <f t="shared" si="319"/>
        <v>0</v>
      </c>
      <c r="N308" s="66">
        <f t="shared" si="320"/>
        <v>0</v>
      </c>
      <c r="O308" s="66">
        <f t="shared" si="321"/>
        <v>0</v>
      </c>
      <c r="P308" s="66">
        <f t="shared" si="322"/>
        <v>0</v>
      </c>
      <c r="Q308" s="66">
        <f t="shared" si="323"/>
        <v>0</v>
      </c>
      <c r="R308" s="66">
        <f t="shared" si="324"/>
        <v>0</v>
      </c>
      <c r="S308" s="74">
        <f t="shared" si="325"/>
        <v>0</v>
      </c>
      <c r="T308" s="61" t="s">
        <v>27</v>
      </c>
      <c r="U308" s="72" t="e">
        <f t="shared" si="347"/>
        <v>#REF!</v>
      </c>
      <c r="V308" s="72" t="e">
        <f t="shared" si="347"/>
        <v>#REF!</v>
      </c>
      <c r="W308" s="72" t="e">
        <f t="shared" si="347"/>
        <v>#REF!</v>
      </c>
      <c r="X308" s="72" t="e">
        <f t="shared" si="347"/>
        <v>#REF!</v>
      </c>
      <c r="Y308" s="72" t="e">
        <f t="shared" si="347"/>
        <v>#REF!</v>
      </c>
      <c r="Z308" s="72" t="e">
        <f t="shared" si="347"/>
        <v>#REF!</v>
      </c>
      <c r="AA308" s="72" t="e">
        <f t="shared" si="347"/>
        <v>#REF!</v>
      </c>
      <c r="AB308" s="61" t="s">
        <v>27</v>
      </c>
      <c r="AC308" s="72" t="str">
        <f t="shared" ref="AC308:AI308" si="355">AC283</f>
        <v/>
      </c>
      <c r="AD308" s="72" t="str">
        <f t="shared" si="355"/>
        <v/>
      </c>
      <c r="AE308" s="72" t="str">
        <f t="shared" si="355"/>
        <v/>
      </c>
      <c r="AF308" s="72" t="str">
        <f t="shared" si="355"/>
        <v/>
      </c>
      <c r="AG308" s="72" t="str">
        <f t="shared" si="355"/>
        <v/>
      </c>
      <c r="AH308" s="72" t="str">
        <f t="shared" si="355"/>
        <v/>
      </c>
      <c r="AI308" s="72" t="str">
        <f t="shared" si="355"/>
        <v/>
      </c>
      <c r="AJ308" s="61" t="s">
        <v>27</v>
      </c>
      <c r="AK308" s="66">
        <f t="shared" si="349"/>
        <v>0</v>
      </c>
      <c r="AL308" s="66">
        <f t="shared" si="328"/>
        <v>0</v>
      </c>
      <c r="AM308" s="66">
        <f t="shared" si="329"/>
        <v>0</v>
      </c>
      <c r="AN308" s="66">
        <f t="shared" si="330"/>
        <v>0</v>
      </c>
      <c r="AO308" s="66">
        <f t="shared" si="331"/>
        <v>0</v>
      </c>
      <c r="AP308" s="66">
        <f t="shared" si="332"/>
        <v>0</v>
      </c>
      <c r="AQ308" s="66">
        <f t="shared" si="333"/>
        <v>0</v>
      </c>
      <c r="AR308" s="74">
        <f t="shared" si="334"/>
        <v>0</v>
      </c>
      <c r="AS308" s="74">
        <f t="shared" si="335"/>
        <v>0</v>
      </c>
      <c r="AT308" s="61" t="s">
        <v>27</v>
      </c>
      <c r="AU308" s="66">
        <f t="shared" si="336"/>
        <v>0</v>
      </c>
      <c r="AV308" s="66">
        <f t="shared" si="337"/>
        <v>0</v>
      </c>
      <c r="AW308" s="66">
        <f t="shared" si="338"/>
        <v>0</v>
      </c>
      <c r="AX308" s="66">
        <f t="shared" si="339"/>
        <v>0</v>
      </c>
      <c r="AY308" s="66">
        <f t="shared" si="340"/>
        <v>0</v>
      </c>
      <c r="AZ308" s="66">
        <f t="shared" si="341"/>
        <v>0</v>
      </c>
      <c r="BA308" s="66">
        <f t="shared" si="342"/>
        <v>0</v>
      </c>
      <c r="BB308" s="74">
        <f t="shared" si="343"/>
        <v>0</v>
      </c>
    </row>
    <row r="309" spans="1:54" hidden="1" x14ac:dyDescent="0.25">
      <c r="A309" s="61" t="s">
        <v>28</v>
      </c>
      <c r="B309" s="136">
        <f t="shared" si="344"/>
        <v>0</v>
      </c>
      <c r="C309" s="138" t="e">
        <f t="shared" si="345"/>
        <v>#REF!</v>
      </c>
      <c r="D309" s="138" t="e">
        <f t="shared" si="345"/>
        <v>#REF!</v>
      </c>
      <c r="E309" s="138" t="e">
        <f t="shared" si="345"/>
        <v>#REF!</v>
      </c>
      <c r="F309" s="138" t="e">
        <f t="shared" si="345"/>
        <v>#REF!</v>
      </c>
      <c r="G309" s="138" t="e">
        <f t="shared" si="345"/>
        <v>#REF!</v>
      </c>
      <c r="H309" s="138" t="e">
        <f t="shared" si="345"/>
        <v>#REF!</v>
      </c>
      <c r="I309" s="138" t="e">
        <f t="shared" si="345"/>
        <v>#REF!</v>
      </c>
      <c r="J309" s="77" t="e">
        <f t="shared" si="318"/>
        <v>#REF!</v>
      </c>
      <c r="K309" s="61" t="s">
        <v>28</v>
      </c>
      <c r="L309" s="66">
        <f t="shared" si="346"/>
        <v>0</v>
      </c>
      <c r="M309" s="66">
        <f t="shared" si="319"/>
        <v>0</v>
      </c>
      <c r="N309" s="66">
        <f t="shared" si="320"/>
        <v>0</v>
      </c>
      <c r="O309" s="66">
        <f t="shared" si="321"/>
        <v>0</v>
      </c>
      <c r="P309" s="66">
        <f t="shared" si="322"/>
        <v>0</v>
      </c>
      <c r="Q309" s="66">
        <f t="shared" si="323"/>
        <v>0</v>
      </c>
      <c r="R309" s="66">
        <f t="shared" si="324"/>
        <v>0</v>
      </c>
      <c r="S309" s="74">
        <f t="shared" si="325"/>
        <v>0</v>
      </c>
      <c r="T309" s="61" t="s">
        <v>28</v>
      </c>
      <c r="U309" s="72" t="e">
        <f t="shared" si="347"/>
        <v>#REF!</v>
      </c>
      <c r="V309" s="72" t="e">
        <f t="shared" si="347"/>
        <v>#REF!</v>
      </c>
      <c r="W309" s="72" t="e">
        <f t="shared" si="347"/>
        <v>#REF!</v>
      </c>
      <c r="X309" s="72" t="e">
        <f t="shared" si="347"/>
        <v>#REF!</v>
      </c>
      <c r="Y309" s="72" t="e">
        <f t="shared" si="347"/>
        <v>#REF!</v>
      </c>
      <c r="Z309" s="72" t="e">
        <f t="shared" si="347"/>
        <v>#REF!</v>
      </c>
      <c r="AA309" s="72" t="e">
        <f t="shared" si="347"/>
        <v>#REF!</v>
      </c>
      <c r="AB309" s="61" t="s">
        <v>28</v>
      </c>
      <c r="AC309" s="72" t="str">
        <f t="shared" ref="AC309:AI309" si="356">AC284</f>
        <v/>
      </c>
      <c r="AD309" s="72" t="str">
        <f t="shared" si="356"/>
        <v/>
      </c>
      <c r="AE309" s="72" t="str">
        <f t="shared" si="356"/>
        <v/>
      </c>
      <c r="AF309" s="72" t="str">
        <f t="shared" si="356"/>
        <v/>
      </c>
      <c r="AG309" s="72" t="str">
        <f t="shared" si="356"/>
        <v/>
      </c>
      <c r="AH309" s="72" t="str">
        <f t="shared" si="356"/>
        <v/>
      </c>
      <c r="AI309" s="72" t="str">
        <f t="shared" si="356"/>
        <v/>
      </c>
      <c r="AJ309" s="61" t="s">
        <v>28</v>
      </c>
      <c r="AK309" s="66">
        <f t="shared" si="349"/>
        <v>0</v>
      </c>
      <c r="AL309" s="66">
        <f t="shared" si="328"/>
        <v>0</v>
      </c>
      <c r="AM309" s="66">
        <f t="shared" si="329"/>
        <v>0</v>
      </c>
      <c r="AN309" s="66">
        <f t="shared" si="330"/>
        <v>0</v>
      </c>
      <c r="AO309" s="66">
        <f t="shared" si="331"/>
        <v>0</v>
      </c>
      <c r="AP309" s="66">
        <f t="shared" si="332"/>
        <v>0</v>
      </c>
      <c r="AQ309" s="66">
        <f t="shared" si="333"/>
        <v>0</v>
      </c>
      <c r="AR309" s="74">
        <f t="shared" si="334"/>
        <v>0</v>
      </c>
      <c r="AS309" s="74">
        <f t="shared" si="335"/>
        <v>0</v>
      </c>
      <c r="AT309" s="61" t="s">
        <v>28</v>
      </c>
      <c r="AU309" s="66">
        <f t="shared" si="336"/>
        <v>0</v>
      </c>
      <c r="AV309" s="66">
        <f t="shared" si="337"/>
        <v>0</v>
      </c>
      <c r="AW309" s="66">
        <f t="shared" si="338"/>
        <v>0</v>
      </c>
      <c r="AX309" s="66">
        <f t="shared" si="339"/>
        <v>0</v>
      </c>
      <c r="AY309" s="66">
        <f t="shared" si="340"/>
        <v>0</v>
      </c>
      <c r="AZ309" s="66">
        <f t="shared" si="341"/>
        <v>0</v>
      </c>
      <c r="BA309" s="66">
        <f t="shared" si="342"/>
        <v>0</v>
      </c>
      <c r="BB309" s="74">
        <f t="shared" si="343"/>
        <v>0</v>
      </c>
    </row>
    <row r="310" spans="1:54" hidden="1" x14ac:dyDescent="0.25">
      <c r="A310" s="61" t="s">
        <v>29</v>
      </c>
      <c r="B310" s="136">
        <f t="shared" si="344"/>
        <v>240.70519666304349</v>
      </c>
      <c r="C310" s="138" t="e">
        <f t="shared" si="345"/>
        <v>#REF!</v>
      </c>
      <c r="D310" s="138" t="e">
        <f t="shared" si="345"/>
        <v>#REF!</v>
      </c>
      <c r="E310" s="138" t="e">
        <f t="shared" si="345"/>
        <v>#REF!</v>
      </c>
      <c r="F310" s="138" t="e">
        <f t="shared" si="345"/>
        <v>#REF!</v>
      </c>
      <c r="G310" s="138" t="e">
        <f t="shared" si="345"/>
        <v>#REF!</v>
      </c>
      <c r="H310" s="138" t="e">
        <f t="shared" si="345"/>
        <v>#REF!</v>
      </c>
      <c r="I310" s="138" t="e">
        <f t="shared" si="345"/>
        <v>#REF!</v>
      </c>
      <c r="J310" s="77" t="e">
        <f t="shared" si="318"/>
        <v>#REF!</v>
      </c>
      <c r="K310" s="61" t="s">
        <v>29</v>
      </c>
      <c r="L310" s="66">
        <f t="shared" si="346"/>
        <v>0</v>
      </c>
      <c r="M310" s="66">
        <f t="shared" si="319"/>
        <v>0</v>
      </c>
      <c r="N310" s="66">
        <f t="shared" si="320"/>
        <v>0</v>
      </c>
      <c r="O310" s="66">
        <f t="shared" si="321"/>
        <v>0</v>
      </c>
      <c r="P310" s="66">
        <f t="shared" si="322"/>
        <v>0</v>
      </c>
      <c r="Q310" s="66">
        <f t="shared" si="323"/>
        <v>0</v>
      </c>
      <c r="R310" s="66">
        <f t="shared" si="324"/>
        <v>0</v>
      </c>
      <c r="S310" s="74">
        <f t="shared" si="325"/>
        <v>0</v>
      </c>
      <c r="T310" s="61" t="s">
        <v>29</v>
      </c>
      <c r="U310" s="72" t="e">
        <f t="shared" si="347"/>
        <v>#REF!</v>
      </c>
      <c r="V310" s="72" t="e">
        <f t="shared" si="347"/>
        <v>#REF!</v>
      </c>
      <c r="W310" s="72" t="e">
        <f t="shared" si="347"/>
        <v>#REF!</v>
      </c>
      <c r="X310" s="72" t="e">
        <f t="shared" si="347"/>
        <v>#REF!</v>
      </c>
      <c r="Y310" s="72" t="e">
        <f t="shared" si="347"/>
        <v>#REF!</v>
      </c>
      <c r="Z310" s="72" t="e">
        <f t="shared" si="347"/>
        <v>#REF!</v>
      </c>
      <c r="AA310" s="72" t="e">
        <f t="shared" si="347"/>
        <v>#REF!</v>
      </c>
      <c r="AB310" s="61" t="s">
        <v>29</v>
      </c>
      <c r="AC310" s="72" t="str">
        <f t="shared" ref="AC310:AI310" si="357">AC285</f>
        <v/>
      </c>
      <c r="AD310" s="72" t="str">
        <f t="shared" si="357"/>
        <v/>
      </c>
      <c r="AE310" s="72" t="str">
        <f t="shared" si="357"/>
        <v/>
      </c>
      <c r="AF310" s="72" t="str">
        <f t="shared" si="357"/>
        <v/>
      </c>
      <c r="AG310" s="72" t="str">
        <f t="shared" si="357"/>
        <v/>
      </c>
      <c r="AH310" s="72" t="str">
        <f t="shared" si="357"/>
        <v/>
      </c>
      <c r="AI310" s="72" t="str">
        <f t="shared" si="357"/>
        <v/>
      </c>
      <c r="AJ310" s="61" t="s">
        <v>29</v>
      </c>
      <c r="AK310" s="66">
        <f t="shared" si="349"/>
        <v>0</v>
      </c>
      <c r="AL310" s="66">
        <f t="shared" si="328"/>
        <v>0</v>
      </c>
      <c r="AM310" s="66">
        <f t="shared" si="329"/>
        <v>0</v>
      </c>
      <c r="AN310" s="66">
        <f t="shared" si="330"/>
        <v>0</v>
      </c>
      <c r="AO310" s="66">
        <f t="shared" si="331"/>
        <v>0</v>
      </c>
      <c r="AP310" s="66">
        <f t="shared" si="332"/>
        <v>0</v>
      </c>
      <c r="AQ310" s="66">
        <f t="shared" si="333"/>
        <v>0</v>
      </c>
      <c r="AR310" s="74">
        <f t="shared" si="334"/>
        <v>0</v>
      </c>
      <c r="AS310" s="74">
        <f t="shared" si="335"/>
        <v>0</v>
      </c>
      <c r="AT310" s="61" t="s">
        <v>29</v>
      </c>
      <c r="AU310" s="66">
        <f t="shared" si="336"/>
        <v>0</v>
      </c>
      <c r="AV310" s="66">
        <f t="shared" si="337"/>
        <v>0</v>
      </c>
      <c r="AW310" s="66">
        <f t="shared" si="338"/>
        <v>0</v>
      </c>
      <c r="AX310" s="66">
        <f t="shared" si="339"/>
        <v>0</v>
      </c>
      <c r="AY310" s="66">
        <f t="shared" si="340"/>
        <v>0</v>
      </c>
      <c r="AZ310" s="66">
        <f t="shared" si="341"/>
        <v>0</v>
      </c>
      <c r="BA310" s="66">
        <f t="shared" si="342"/>
        <v>0</v>
      </c>
      <c r="BB310" s="74">
        <f t="shared" si="343"/>
        <v>0</v>
      </c>
    </row>
    <row r="311" spans="1:54" hidden="1" x14ac:dyDescent="0.25">
      <c r="A311" s="61" t="s">
        <v>30</v>
      </c>
      <c r="B311" s="136">
        <f t="shared" si="344"/>
        <v>6.1814399999999999E-2</v>
      </c>
      <c r="C311" s="138" t="e">
        <f t="shared" si="345"/>
        <v>#REF!</v>
      </c>
      <c r="D311" s="138" t="e">
        <f t="shared" si="345"/>
        <v>#REF!</v>
      </c>
      <c r="E311" s="138" t="e">
        <f t="shared" si="345"/>
        <v>#REF!</v>
      </c>
      <c r="F311" s="138" t="e">
        <f t="shared" si="345"/>
        <v>#REF!</v>
      </c>
      <c r="G311" s="138" t="e">
        <f t="shared" si="345"/>
        <v>#REF!</v>
      </c>
      <c r="H311" s="138" t="e">
        <f t="shared" si="345"/>
        <v>#REF!</v>
      </c>
      <c r="I311" s="138" t="e">
        <f t="shared" si="345"/>
        <v>#REF!</v>
      </c>
      <c r="J311" s="77" t="e">
        <f t="shared" si="318"/>
        <v>#REF!</v>
      </c>
      <c r="K311" s="61" t="s">
        <v>30</v>
      </c>
      <c r="L311" s="66">
        <f t="shared" si="346"/>
        <v>0</v>
      </c>
      <c r="M311" s="66">
        <f t="shared" si="319"/>
        <v>0</v>
      </c>
      <c r="N311" s="66">
        <f t="shared" si="320"/>
        <v>0</v>
      </c>
      <c r="O311" s="66">
        <f t="shared" si="321"/>
        <v>0</v>
      </c>
      <c r="P311" s="66">
        <f t="shared" si="322"/>
        <v>0</v>
      </c>
      <c r="Q311" s="66">
        <f t="shared" si="323"/>
        <v>0</v>
      </c>
      <c r="R311" s="66">
        <f t="shared" si="324"/>
        <v>0</v>
      </c>
      <c r="S311" s="74">
        <f t="shared" si="325"/>
        <v>0</v>
      </c>
      <c r="T311" s="61" t="s">
        <v>30</v>
      </c>
      <c r="U311" s="72" t="e">
        <f t="shared" si="347"/>
        <v>#REF!</v>
      </c>
      <c r="V311" s="72" t="e">
        <f t="shared" si="347"/>
        <v>#REF!</v>
      </c>
      <c r="W311" s="72" t="e">
        <f t="shared" si="347"/>
        <v>#REF!</v>
      </c>
      <c r="X311" s="72" t="e">
        <f t="shared" si="347"/>
        <v>#REF!</v>
      </c>
      <c r="Y311" s="72" t="e">
        <f t="shared" si="347"/>
        <v>#REF!</v>
      </c>
      <c r="Z311" s="72" t="e">
        <f t="shared" si="347"/>
        <v>#REF!</v>
      </c>
      <c r="AA311" s="72" t="e">
        <f t="shared" si="347"/>
        <v>#REF!</v>
      </c>
      <c r="AB311" s="61" t="s">
        <v>30</v>
      </c>
      <c r="AC311" s="72" t="str">
        <f t="shared" ref="AC311:AI311" si="358">AC286</f>
        <v/>
      </c>
      <c r="AD311" s="72" t="str">
        <f t="shared" si="358"/>
        <v/>
      </c>
      <c r="AE311" s="72" t="str">
        <f t="shared" si="358"/>
        <v/>
      </c>
      <c r="AF311" s="72" t="str">
        <f t="shared" si="358"/>
        <v/>
      </c>
      <c r="AG311" s="72" t="str">
        <f t="shared" si="358"/>
        <v/>
      </c>
      <c r="AH311" s="72" t="str">
        <f t="shared" si="358"/>
        <v/>
      </c>
      <c r="AI311" s="72" t="str">
        <f t="shared" si="358"/>
        <v/>
      </c>
      <c r="AJ311" s="61" t="s">
        <v>30</v>
      </c>
      <c r="AK311" s="66">
        <f t="shared" si="349"/>
        <v>0</v>
      </c>
      <c r="AL311" s="66">
        <f t="shared" si="328"/>
        <v>0</v>
      </c>
      <c r="AM311" s="66">
        <f t="shared" si="329"/>
        <v>0</v>
      </c>
      <c r="AN311" s="66">
        <f t="shared" si="330"/>
        <v>0</v>
      </c>
      <c r="AO311" s="66">
        <f t="shared" si="331"/>
        <v>0</v>
      </c>
      <c r="AP311" s="66">
        <f t="shared" si="332"/>
        <v>0</v>
      </c>
      <c r="AQ311" s="66">
        <f t="shared" si="333"/>
        <v>0</v>
      </c>
      <c r="AR311" s="74">
        <f t="shared" si="334"/>
        <v>0</v>
      </c>
      <c r="AS311" s="74">
        <f t="shared" si="335"/>
        <v>0</v>
      </c>
      <c r="AT311" s="61" t="s">
        <v>30</v>
      </c>
      <c r="AU311" s="66">
        <f t="shared" si="336"/>
        <v>0</v>
      </c>
      <c r="AV311" s="66">
        <f t="shared" si="337"/>
        <v>0</v>
      </c>
      <c r="AW311" s="66">
        <f t="shared" si="338"/>
        <v>0</v>
      </c>
      <c r="AX311" s="66">
        <f t="shared" si="339"/>
        <v>0</v>
      </c>
      <c r="AY311" s="66">
        <f t="shared" si="340"/>
        <v>0</v>
      </c>
      <c r="AZ311" s="66">
        <f t="shared" si="341"/>
        <v>0</v>
      </c>
      <c r="BA311" s="66">
        <f t="shared" si="342"/>
        <v>0</v>
      </c>
      <c r="BB311" s="74">
        <f t="shared" si="343"/>
        <v>0</v>
      </c>
    </row>
    <row r="312" spans="1:54" hidden="1" x14ac:dyDescent="0.25">
      <c r="A312" s="61" t="s">
        <v>31</v>
      </c>
      <c r="B312" s="136">
        <f t="shared" si="344"/>
        <v>0</v>
      </c>
      <c r="C312" s="138" t="e">
        <f t="shared" si="345"/>
        <v>#REF!</v>
      </c>
      <c r="D312" s="138" t="e">
        <f t="shared" si="345"/>
        <v>#REF!</v>
      </c>
      <c r="E312" s="138" t="e">
        <f t="shared" si="345"/>
        <v>#REF!</v>
      </c>
      <c r="F312" s="138" t="e">
        <f t="shared" si="345"/>
        <v>#REF!</v>
      </c>
      <c r="G312" s="138" t="e">
        <f t="shared" si="345"/>
        <v>#REF!</v>
      </c>
      <c r="H312" s="138" t="e">
        <f t="shared" si="345"/>
        <v>#REF!</v>
      </c>
      <c r="I312" s="138" t="e">
        <f t="shared" si="345"/>
        <v>#REF!</v>
      </c>
      <c r="J312" s="77" t="e">
        <f t="shared" si="318"/>
        <v>#REF!</v>
      </c>
      <c r="K312" s="61" t="s">
        <v>31</v>
      </c>
      <c r="L312" s="66">
        <f t="shared" si="346"/>
        <v>0</v>
      </c>
      <c r="M312" s="66">
        <f t="shared" si="319"/>
        <v>0</v>
      </c>
      <c r="N312" s="66">
        <f t="shared" si="320"/>
        <v>0</v>
      </c>
      <c r="O312" s="66">
        <f t="shared" si="321"/>
        <v>0</v>
      </c>
      <c r="P312" s="66">
        <f t="shared" si="322"/>
        <v>0</v>
      </c>
      <c r="Q312" s="66">
        <f t="shared" si="323"/>
        <v>0</v>
      </c>
      <c r="R312" s="66">
        <f t="shared" si="324"/>
        <v>0</v>
      </c>
      <c r="S312" s="74">
        <f t="shared" si="325"/>
        <v>0</v>
      </c>
      <c r="T312" s="61" t="s">
        <v>31</v>
      </c>
      <c r="U312" s="72" t="e">
        <f t="shared" si="347"/>
        <v>#REF!</v>
      </c>
      <c r="V312" s="72" t="e">
        <f t="shared" si="347"/>
        <v>#REF!</v>
      </c>
      <c r="W312" s="72" t="e">
        <f t="shared" si="347"/>
        <v>#REF!</v>
      </c>
      <c r="X312" s="72" t="e">
        <f t="shared" si="347"/>
        <v>#REF!</v>
      </c>
      <c r="Y312" s="72" t="e">
        <f t="shared" si="347"/>
        <v>#REF!</v>
      </c>
      <c r="Z312" s="72" t="e">
        <f t="shared" si="347"/>
        <v>#REF!</v>
      </c>
      <c r="AA312" s="72" t="e">
        <f t="shared" si="347"/>
        <v>#REF!</v>
      </c>
      <c r="AB312" s="61" t="s">
        <v>31</v>
      </c>
      <c r="AC312" s="72" t="str">
        <f t="shared" ref="AC312:AI312" si="359">AC287</f>
        <v/>
      </c>
      <c r="AD312" s="72" t="str">
        <f t="shared" si="359"/>
        <v/>
      </c>
      <c r="AE312" s="72" t="str">
        <f t="shared" si="359"/>
        <v/>
      </c>
      <c r="AF312" s="72" t="str">
        <f t="shared" si="359"/>
        <v/>
      </c>
      <c r="AG312" s="72" t="str">
        <f t="shared" si="359"/>
        <v/>
      </c>
      <c r="AH312" s="72" t="str">
        <f t="shared" si="359"/>
        <v/>
      </c>
      <c r="AI312" s="72" t="str">
        <f t="shared" si="359"/>
        <v/>
      </c>
      <c r="AJ312" s="61" t="s">
        <v>31</v>
      </c>
      <c r="AK312" s="66">
        <f t="shared" si="349"/>
        <v>0</v>
      </c>
      <c r="AL312" s="66">
        <f t="shared" si="328"/>
        <v>0</v>
      </c>
      <c r="AM312" s="66">
        <f t="shared" si="329"/>
        <v>0</v>
      </c>
      <c r="AN312" s="66">
        <f t="shared" si="330"/>
        <v>0</v>
      </c>
      <c r="AO312" s="66">
        <f t="shared" si="331"/>
        <v>0</v>
      </c>
      <c r="AP312" s="66">
        <f t="shared" si="332"/>
        <v>0</v>
      </c>
      <c r="AQ312" s="66">
        <f t="shared" si="333"/>
        <v>0</v>
      </c>
      <c r="AR312" s="74">
        <f t="shared" si="334"/>
        <v>0</v>
      </c>
      <c r="AS312" s="74">
        <f t="shared" si="335"/>
        <v>0</v>
      </c>
      <c r="AT312" s="61" t="s">
        <v>31</v>
      </c>
      <c r="AU312" s="66">
        <f t="shared" si="336"/>
        <v>0</v>
      </c>
      <c r="AV312" s="66">
        <f t="shared" si="337"/>
        <v>0</v>
      </c>
      <c r="AW312" s="66">
        <f t="shared" si="338"/>
        <v>0</v>
      </c>
      <c r="AX312" s="66">
        <f t="shared" si="339"/>
        <v>0</v>
      </c>
      <c r="AY312" s="66">
        <f t="shared" si="340"/>
        <v>0</v>
      </c>
      <c r="AZ312" s="66">
        <f t="shared" si="341"/>
        <v>0</v>
      </c>
      <c r="BA312" s="66">
        <f t="shared" si="342"/>
        <v>0</v>
      </c>
      <c r="BB312" s="74">
        <f t="shared" si="343"/>
        <v>0</v>
      </c>
    </row>
    <row r="313" spans="1:54" hidden="1" x14ac:dyDescent="0.25">
      <c r="A313" s="61" t="s">
        <v>32</v>
      </c>
      <c r="B313" s="136">
        <f t="shared" si="344"/>
        <v>0</v>
      </c>
      <c r="C313" s="138" t="e">
        <f t="shared" si="345"/>
        <v>#REF!</v>
      </c>
      <c r="D313" s="138" t="e">
        <f t="shared" si="345"/>
        <v>#REF!</v>
      </c>
      <c r="E313" s="138" t="e">
        <f t="shared" si="345"/>
        <v>#REF!</v>
      </c>
      <c r="F313" s="138" t="e">
        <f t="shared" si="345"/>
        <v>#REF!</v>
      </c>
      <c r="G313" s="138" t="e">
        <f t="shared" si="345"/>
        <v>#REF!</v>
      </c>
      <c r="H313" s="138" t="e">
        <f t="shared" si="345"/>
        <v>#REF!</v>
      </c>
      <c r="I313" s="138" t="e">
        <f t="shared" si="345"/>
        <v>#REF!</v>
      </c>
      <c r="J313" s="77" t="e">
        <f t="shared" si="318"/>
        <v>#REF!</v>
      </c>
      <c r="K313" s="61" t="s">
        <v>32</v>
      </c>
      <c r="L313" s="66">
        <f t="shared" si="346"/>
        <v>0</v>
      </c>
      <c r="M313" s="66">
        <f t="shared" si="319"/>
        <v>0</v>
      </c>
      <c r="N313" s="66">
        <f t="shared" si="320"/>
        <v>0</v>
      </c>
      <c r="O313" s="66">
        <f t="shared" si="321"/>
        <v>0</v>
      </c>
      <c r="P313" s="66">
        <f t="shared" si="322"/>
        <v>0</v>
      </c>
      <c r="Q313" s="66">
        <f t="shared" si="323"/>
        <v>0</v>
      </c>
      <c r="R313" s="66">
        <f t="shared" si="324"/>
        <v>0</v>
      </c>
      <c r="S313" s="74">
        <f t="shared" si="325"/>
        <v>0</v>
      </c>
      <c r="T313" s="61" t="s">
        <v>32</v>
      </c>
      <c r="U313" s="72" t="e">
        <f t="shared" si="347"/>
        <v>#REF!</v>
      </c>
      <c r="V313" s="72" t="e">
        <f t="shared" si="347"/>
        <v>#REF!</v>
      </c>
      <c r="W313" s="72" t="e">
        <f t="shared" si="347"/>
        <v>#REF!</v>
      </c>
      <c r="X313" s="72" t="e">
        <f t="shared" si="347"/>
        <v>#REF!</v>
      </c>
      <c r="Y313" s="72" t="e">
        <f t="shared" si="347"/>
        <v>#REF!</v>
      </c>
      <c r="Z313" s="72" t="e">
        <f t="shared" si="347"/>
        <v>#REF!</v>
      </c>
      <c r="AA313" s="72" t="e">
        <f t="shared" si="347"/>
        <v>#REF!</v>
      </c>
      <c r="AB313" s="61" t="s">
        <v>32</v>
      </c>
      <c r="AC313" s="72" t="str">
        <f t="shared" ref="AC313:AI313" si="360">AC288</f>
        <v/>
      </c>
      <c r="AD313" s="72" t="str">
        <f t="shared" si="360"/>
        <v/>
      </c>
      <c r="AE313" s="72" t="str">
        <f t="shared" si="360"/>
        <v/>
      </c>
      <c r="AF313" s="72" t="str">
        <f t="shared" si="360"/>
        <v/>
      </c>
      <c r="AG313" s="72" t="str">
        <f t="shared" si="360"/>
        <v/>
      </c>
      <c r="AH313" s="72" t="str">
        <f t="shared" si="360"/>
        <v/>
      </c>
      <c r="AI313" s="72" t="str">
        <f t="shared" si="360"/>
        <v/>
      </c>
      <c r="AJ313" s="61" t="s">
        <v>32</v>
      </c>
      <c r="AK313" s="66">
        <f t="shared" si="349"/>
        <v>0</v>
      </c>
      <c r="AL313" s="66">
        <f t="shared" si="328"/>
        <v>0</v>
      </c>
      <c r="AM313" s="66">
        <f t="shared" si="329"/>
        <v>0</v>
      </c>
      <c r="AN313" s="66">
        <f t="shared" si="330"/>
        <v>0</v>
      </c>
      <c r="AO313" s="66">
        <f t="shared" si="331"/>
        <v>0</v>
      </c>
      <c r="AP313" s="66">
        <f t="shared" si="332"/>
        <v>0</v>
      </c>
      <c r="AQ313" s="66">
        <f t="shared" si="333"/>
        <v>0</v>
      </c>
      <c r="AR313" s="74">
        <f t="shared" si="334"/>
        <v>0</v>
      </c>
      <c r="AS313" s="74">
        <f t="shared" si="335"/>
        <v>0</v>
      </c>
      <c r="AT313" s="61" t="s">
        <v>32</v>
      </c>
      <c r="AU313" s="66">
        <f t="shared" si="336"/>
        <v>0</v>
      </c>
      <c r="AV313" s="66">
        <f t="shared" si="337"/>
        <v>0</v>
      </c>
      <c r="AW313" s="66">
        <f t="shared" si="338"/>
        <v>0</v>
      </c>
      <c r="AX313" s="66">
        <f t="shared" si="339"/>
        <v>0</v>
      </c>
      <c r="AY313" s="66">
        <f t="shared" si="340"/>
        <v>0</v>
      </c>
      <c r="AZ313" s="66">
        <f t="shared" si="341"/>
        <v>0</v>
      </c>
      <c r="BA313" s="66">
        <f t="shared" si="342"/>
        <v>0</v>
      </c>
      <c r="BB313" s="74">
        <f t="shared" si="343"/>
        <v>0</v>
      </c>
    </row>
    <row r="314" spans="1:54" hidden="1" x14ac:dyDescent="0.25">
      <c r="A314" s="61" t="s">
        <v>33</v>
      </c>
      <c r="B314" s="136">
        <f t="shared" si="344"/>
        <v>2313.583917751344</v>
      </c>
      <c r="C314" s="138" t="e">
        <f t="shared" si="345"/>
        <v>#REF!</v>
      </c>
      <c r="D314" s="138" t="e">
        <f t="shared" si="345"/>
        <v>#REF!</v>
      </c>
      <c r="E314" s="138" t="e">
        <f t="shared" si="345"/>
        <v>#REF!</v>
      </c>
      <c r="F314" s="138" t="e">
        <f t="shared" si="345"/>
        <v>#REF!</v>
      </c>
      <c r="G314" s="138" t="e">
        <f t="shared" si="345"/>
        <v>#REF!</v>
      </c>
      <c r="H314" s="138" t="e">
        <f t="shared" si="345"/>
        <v>#REF!</v>
      </c>
      <c r="I314" s="138" t="e">
        <f t="shared" si="345"/>
        <v>#REF!</v>
      </c>
      <c r="J314" s="77" t="e">
        <f t="shared" si="318"/>
        <v>#REF!</v>
      </c>
      <c r="K314" s="61" t="s">
        <v>33</v>
      </c>
      <c r="L314" s="66">
        <f t="shared" si="346"/>
        <v>0</v>
      </c>
      <c r="M314" s="66">
        <f t="shared" si="319"/>
        <v>0</v>
      </c>
      <c r="N314" s="66">
        <f t="shared" si="320"/>
        <v>0</v>
      </c>
      <c r="O314" s="66">
        <f t="shared" si="321"/>
        <v>0</v>
      </c>
      <c r="P314" s="66">
        <f t="shared" si="322"/>
        <v>0</v>
      </c>
      <c r="Q314" s="66">
        <f t="shared" si="323"/>
        <v>0</v>
      </c>
      <c r="R314" s="66">
        <f t="shared" si="324"/>
        <v>0</v>
      </c>
      <c r="S314" s="74">
        <f t="shared" si="325"/>
        <v>0</v>
      </c>
      <c r="T314" s="61" t="s">
        <v>33</v>
      </c>
      <c r="U314" s="72" t="e">
        <f t="shared" si="347"/>
        <v>#REF!</v>
      </c>
      <c r="V314" s="72" t="e">
        <f t="shared" si="347"/>
        <v>#REF!</v>
      </c>
      <c r="W314" s="72" t="e">
        <f t="shared" si="347"/>
        <v>#REF!</v>
      </c>
      <c r="X314" s="72" t="e">
        <f t="shared" si="347"/>
        <v>#REF!</v>
      </c>
      <c r="Y314" s="72" t="e">
        <f t="shared" si="347"/>
        <v>#REF!</v>
      </c>
      <c r="Z314" s="72" t="e">
        <f t="shared" si="347"/>
        <v>#REF!</v>
      </c>
      <c r="AA314" s="72" t="e">
        <f t="shared" si="347"/>
        <v>#REF!</v>
      </c>
      <c r="AB314" s="61" t="s">
        <v>33</v>
      </c>
      <c r="AC314" s="72" t="str">
        <f t="shared" ref="AC314:AI314" si="361">AC289</f>
        <v/>
      </c>
      <c r="AD314" s="72" t="str">
        <f t="shared" si="361"/>
        <v/>
      </c>
      <c r="AE314" s="72" t="str">
        <f t="shared" si="361"/>
        <v/>
      </c>
      <c r="AF314" s="72" t="str">
        <f t="shared" si="361"/>
        <v/>
      </c>
      <c r="AG314" s="72" t="str">
        <f t="shared" si="361"/>
        <v/>
      </c>
      <c r="AH314" s="72" t="str">
        <f t="shared" si="361"/>
        <v/>
      </c>
      <c r="AI314" s="72" t="str">
        <f t="shared" si="361"/>
        <v/>
      </c>
      <c r="AJ314" s="61" t="s">
        <v>33</v>
      </c>
      <c r="AK314" s="66">
        <f t="shared" si="349"/>
        <v>0</v>
      </c>
      <c r="AL314" s="66">
        <f t="shared" si="328"/>
        <v>0</v>
      </c>
      <c r="AM314" s="66">
        <f t="shared" si="329"/>
        <v>0</v>
      </c>
      <c r="AN314" s="66">
        <f t="shared" si="330"/>
        <v>0</v>
      </c>
      <c r="AO314" s="66">
        <f t="shared" si="331"/>
        <v>0</v>
      </c>
      <c r="AP314" s="66">
        <f t="shared" si="332"/>
        <v>0</v>
      </c>
      <c r="AQ314" s="66">
        <f t="shared" si="333"/>
        <v>0</v>
      </c>
      <c r="AR314" s="74">
        <f t="shared" si="334"/>
        <v>0</v>
      </c>
      <c r="AS314" s="74">
        <f t="shared" si="335"/>
        <v>0</v>
      </c>
      <c r="AT314" s="61" t="s">
        <v>33</v>
      </c>
      <c r="AU314" s="66">
        <f t="shared" si="336"/>
        <v>0</v>
      </c>
      <c r="AV314" s="66">
        <f t="shared" si="337"/>
        <v>0</v>
      </c>
      <c r="AW314" s="66">
        <f t="shared" si="338"/>
        <v>0</v>
      </c>
      <c r="AX314" s="66">
        <f t="shared" si="339"/>
        <v>0</v>
      </c>
      <c r="AY314" s="66">
        <f t="shared" si="340"/>
        <v>0</v>
      </c>
      <c r="AZ314" s="66">
        <f t="shared" si="341"/>
        <v>0</v>
      </c>
      <c r="BA314" s="66">
        <f t="shared" si="342"/>
        <v>0</v>
      </c>
      <c r="BB314" s="74">
        <f t="shared" si="343"/>
        <v>0</v>
      </c>
    </row>
    <row r="315" spans="1:54" hidden="1" x14ac:dyDescent="0.25">
      <c r="A315" s="61" t="s">
        <v>34</v>
      </c>
      <c r="B315" s="136">
        <f t="shared" si="344"/>
        <v>0</v>
      </c>
      <c r="C315" s="138" t="e">
        <f t="shared" si="345"/>
        <v>#REF!</v>
      </c>
      <c r="D315" s="138" t="e">
        <f t="shared" si="345"/>
        <v>#REF!</v>
      </c>
      <c r="E315" s="138" t="e">
        <f t="shared" si="345"/>
        <v>#REF!</v>
      </c>
      <c r="F315" s="138" t="e">
        <f t="shared" si="345"/>
        <v>#REF!</v>
      </c>
      <c r="G315" s="138" t="e">
        <f t="shared" si="345"/>
        <v>#REF!</v>
      </c>
      <c r="H315" s="138" t="e">
        <f t="shared" si="345"/>
        <v>#REF!</v>
      </c>
      <c r="I315" s="138" t="e">
        <f t="shared" si="345"/>
        <v>#REF!</v>
      </c>
      <c r="J315" s="77" t="e">
        <f t="shared" si="318"/>
        <v>#REF!</v>
      </c>
      <c r="K315" s="61" t="s">
        <v>34</v>
      </c>
      <c r="L315" s="66">
        <f t="shared" si="346"/>
        <v>0</v>
      </c>
      <c r="M315" s="66">
        <f t="shared" si="319"/>
        <v>0</v>
      </c>
      <c r="N315" s="66">
        <f t="shared" si="320"/>
        <v>0</v>
      </c>
      <c r="O315" s="66">
        <f t="shared" si="321"/>
        <v>0</v>
      </c>
      <c r="P315" s="66">
        <f t="shared" si="322"/>
        <v>0</v>
      </c>
      <c r="Q315" s="66">
        <f t="shared" si="323"/>
        <v>0</v>
      </c>
      <c r="R315" s="66">
        <f t="shared" si="324"/>
        <v>0</v>
      </c>
      <c r="S315" s="74">
        <f>SUM(L315:R315)</f>
        <v>0</v>
      </c>
      <c r="T315" s="61" t="s">
        <v>34</v>
      </c>
      <c r="U315" s="72" t="e">
        <f t="shared" si="347"/>
        <v>#REF!</v>
      </c>
      <c r="V315" s="72" t="e">
        <f t="shared" si="347"/>
        <v>#REF!</v>
      </c>
      <c r="W315" s="72" t="e">
        <f t="shared" si="347"/>
        <v>#REF!</v>
      </c>
      <c r="X315" s="72" t="e">
        <f t="shared" si="347"/>
        <v>#REF!</v>
      </c>
      <c r="Y315" s="72" t="e">
        <f t="shared" si="347"/>
        <v>#REF!</v>
      </c>
      <c r="Z315" s="72" t="e">
        <f t="shared" si="347"/>
        <v>#REF!</v>
      </c>
      <c r="AA315" s="72" t="e">
        <f t="shared" si="347"/>
        <v>#REF!</v>
      </c>
      <c r="AB315" s="61" t="s">
        <v>34</v>
      </c>
      <c r="AC315" s="72" t="str">
        <f t="shared" ref="AC315:AI315" si="362">AC290</f>
        <v/>
      </c>
      <c r="AD315" s="72" t="str">
        <f t="shared" si="362"/>
        <v/>
      </c>
      <c r="AE315" s="72" t="str">
        <f t="shared" si="362"/>
        <v/>
      </c>
      <c r="AF315" s="72" t="str">
        <f t="shared" si="362"/>
        <v/>
      </c>
      <c r="AG315" s="72" t="str">
        <f t="shared" si="362"/>
        <v/>
      </c>
      <c r="AH315" s="72" t="str">
        <f t="shared" si="362"/>
        <v/>
      </c>
      <c r="AI315" s="72" t="str">
        <f t="shared" si="362"/>
        <v/>
      </c>
      <c r="AJ315" s="61" t="s">
        <v>34</v>
      </c>
      <c r="AK315" s="66">
        <f t="shared" si="349"/>
        <v>0</v>
      </c>
      <c r="AL315" s="66">
        <f t="shared" si="328"/>
        <v>0</v>
      </c>
      <c r="AM315" s="66">
        <f t="shared" si="329"/>
        <v>0</v>
      </c>
      <c r="AN315" s="66">
        <f t="shared" si="330"/>
        <v>0</v>
      </c>
      <c r="AO315" s="66">
        <f t="shared" si="331"/>
        <v>0</v>
      </c>
      <c r="AP315" s="66">
        <f t="shared" si="332"/>
        <v>0</v>
      </c>
      <c r="AQ315" s="66">
        <f t="shared" si="333"/>
        <v>0</v>
      </c>
      <c r="AR315" s="74">
        <f t="shared" si="334"/>
        <v>0</v>
      </c>
      <c r="AS315" s="74">
        <f t="shared" si="335"/>
        <v>0</v>
      </c>
      <c r="AT315" s="61" t="s">
        <v>34</v>
      </c>
      <c r="AU315" s="66">
        <f t="shared" si="336"/>
        <v>0</v>
      </c>
      <c r="AV315" s="66">
        <f t="shared" si="337"/>
        <v>0</v>
      </c>
      <c r="AW315" s="66">
        <f t="shared" si="338"/>
        <v>0</v>
      </c>
      <c r="AX315" s="66">
        <f t="shared" si="339"/>
        <v>0</v>
      </c>
      <c r="AY315" s="66">
        <f t="shared" si="340"/>
        <v>0</v>
      </c>
      <c r="AZ315" s="66">
        <f t="shared" si="341"/>
        <v>0</v>
      </c>
      <c r="BA315" s="66">
        <f t="shared" si="342"/>
        <v>0</v>
      </c>
      <c r="BB315" s="74">
        <f t="shared" si="343"/>
        <v>0</v>
      </c>
    </row>
    <row r="316" spans="1:54" hidden="1" x14ac:dyDescent="0.25">
      <c r="A316" s="61" t="s">
        <v>35</v>
      </c>
      <c r="B316" s="136">
        <f t="shared" si="344"/>
        <v>0</v>
      </c>
      <c r="C316" s="138" t="e">
        <f t="shared" si="345"/>
        <v>#REF!</v>
      </c>
      <c r="D316" s="138" t="e">
        <f t="shared" si="345"/>
        <v>#REF!</v>
      </c>
      <c r="E316" s="138" t="e">
        <f t="shared" si="345"/>
        <v>#REF!</v>
      </c>
      <c r="F316" s="138" t="e">
        <f t="shared" si="345"/>
        <v>#REF!</v>
      </c>
      <c r="G316" s="138" t="e">
        <f t="shared" si="345"/>
        <v>#REF!</v>
      </c>
      <c r="H316" s="138" t="e">
        <f t="shared" si="345"/>
        <v>#REF!</v>
      </c>
      <c r="I316" s="138" t="e">
        <f t="shared" si="345"/>
        <v>#REF!</v>
      </c>
      <c r="J316" s="77" t="e">
        <f t="shared" si="318"/>
        <v>#REF!</v>
      </c>
      <c r="K316" s="61" t="s">
        <v>35</v>
      </c>
      <c r="L316" s="66">
        <f t="shared" si="346"/>
        <v>0</v>
      </c>
      <c r="M316" s="66">
        <f t="shared" si="319"/>
        <v>0</v>
      </c>
      <c r="N316" s="66">
        <f t="shared" si="320"/>
        <v>0</v>
      </c>
      <c r="O316" s="66">
        <f t="shared" si="321"/>
        <v>0</v>
      </c>
      <c r="P316" s="66">
        <f t="shared" si="322"/>
        <v>0</v>
      </c>
      <c r="Q316" s="66">
        <f t="shared" si="323"/>
        <v>0</v>
      </c>
      <c r="R316" s="66">
        <f t="shared" si="324"/>
        <v>0</v>
      </c>
      <c r="S316" s="74">
        <f>SUM(L316:R316)</f>
        <v>0</v>
      </c>
      <c r="T316" s="61" t="s">
        <v>35</v>
      </c>
      <c r="U316" s="72" t="e">
        <f t="shared" si="347"/>
        <v>#REF!</v>
      </c>
      <c r="V316" s="72" t="e">
        <f t="shared" si="347"/>
        <v>#REF!</v>
      </c>
      <c r="W316" s="72" t="e">
        <f t="shared" si="347"/>
        <v>#REF!</v>
      </c>
      <c r="X316" s="72" t="e">
        <f t="shared" si="347"/>
        <v>#REF!</v>
      </c>
      <c r="Y316" s="72" t="e">
        <f t="shared" si="347"/>
        <v>#REF!</v>
      </c>
      <c r="Z316" s="72" t="e">
        <f t="shared" si="347"/>
        <v>#REF!</v>
      </c>
      <c r="AA316" s="72" t="e">
        <f t="shared" si="347"/>
        <v>#REF!</v>
      </c>
      <c r="AB316" s="61" t="s">
        <v>35</v>
      </c>
      <c r="AC316" s="72" t="str">
        <f t="shared" ref="AC316:AI316" si="363">AC291</f>
        <v/>
      </c>
      <c r="AD316" s="72" t="str">
        <f t="shared" si="363"/>
        <v/>
      </c>
      <c r="AE316" s="72" t="str">
        <f t="shared" si="363"/>
        <v/>
      </c>
      <c r="AF316" s="72" t="str">
        <f t="shared" si="363"/>
        <v/>
      </c>
      <c r="AG316" s="72" t="str">
        <f t="shared" si="363"/>
        <v/>
      </c>
      <c r="AH316" s="72" t="str">
        <f t="shared" si="363"/>
        <v/>
      </c>
      <c r="AI316" s="72" t="str">
        <f t="shared" si="363"/>
        <v/>
      </c>
      <c r="AJ316" s="61" t="s">
        <v>35</v>
      </c>
      <c r="AK316" s="66">
        <f t="shared" si="349"/>
        <v>0</v>
      </c>
      <c r="AL316" s="66">
        <f t="shared" si="328"/>
        <v>0</v>
      </c>
      <c r="AM316" s="66">
        <f t="shared" si="329"/>
        <v>0</v>
      </c>
      <c r="AN316" s="66">
        <f t="shared" si="330"/>
        <v>0</v>
      </c>
      <c r="AO316" s="66">
        <f t="shared" si="331"/>
        <v>0</v>
      </c>
      <c r="AP316" s="66">
        <f t="shared" si="332"/>
        <v>0</v>
      </c>
      <c r="AQ316" s="66">
        <f t="shared" si="333"/>
        <v>0</v>
      </c>
      <c r="AR316" s="74">
        <f t="shared" si="334"/>
        <v>0</v>
      </c>
      <c r="AS316" s="74">
        <f t="shared" si="335"/>
        <v>0</v>
      </c>
      <c r="AT316" s="61" t="s">
        <v>35</v>
      </c>
      <c r="AU316" s="66">
        <f t="shared" si="336"/>
        <v>0</v>
      </c>
      <c r="AV316" s="66">
        <f t="shared" si="337"/>
        <v>0</v>
      </c>
      <c r="AW316" s="66">
        <f t="shared" si="338"/>
        <v>0</v>
      </c>
      <c r="AX316" s="66">
        <f t="shared" si="339"/>
        <v>0</v>
      </c>
      <c r="AY316" s="66">
        <f t="shared" si="340"/>
        <v>0</v>
      </c>
      <c r="AZ316" s="66">
        <f t="shared" si="341"/>
        <v>0</v>
      </c>
      <c r="BA316" s="66">
        <f t="shared" si="342"/>
        <v>0</v>
      </c>
      <c r="BB316" s="74">
        <f t="shared" si="343"/>
        <v>0</v>
      </c>
    </row>
    <row r="317" spans="1:54" hidden="1" x14ac:dyDescent="0.25">
      <c r="A317" s="61" t="s">
        <v>36</v>
      </c>
      <c r="B317" s="136">
        <f t="shared" si="344"/>
        <v>80.144400000000005</v>
      </c>
      <c r="C317" s="138" t="e">
        <f t="shared" si="345"/>
        <v>#REF!</v>
      </c>
      <c r="D317" s="138" t="e">
        <f t="shared" si="345"/>
        <v>#REF!</v>
      </c>
      <c r="E317" s="138" t="e">
        <f t="shared" si="345"/>
        <v>#REF!</v>
      </c>
      <c r="F317" s="138" t="e">
        <f t="shared" si="345"/>
        <v>#REF!</v>
      </c>
      <c r="G317" s="138" t="e">
        <f t="shared" si="345"/>
        <v>#REF!</v>
      </c>
      <c r="H317" s="138" t="e">
        <f t="shared" si="345"/>
        <v>#REF!</v>
      </c>
      <c r="I317" s="138" t="e">
        <f t="shared" si="345"/>
        <v>#REF!</v>
      </c>
      <c r="J317" s="77" t="e">
        <f t="shared" si="318"/>
        <v>#REF!</v>
      </c>
      <c r="K317" s="61" t="s">
        <v>36</v>
      </c>
      <c r="L317" s="66">
        <f t="shared" si="346"/>
        <v>0</v>
      </c>
      <c r="M317" s="66">
        <f t="shared" si="319"/>
        <v>0</v>
      </c>
      <c r="N317" s="66">
        <f t="shared" si="320"/>
        <v>0</v>
      </c>
      <c r="O317" s="66">
        <f t="shared" si="321"/>
        <v>0</v>
      </c>
      <c r="P317" s="66">
        <f t="shared" si="322"/>
        <v>0</v>
      </c>
      <c r="Q317" s="66">
        <f t="shared" si="323"/>
        <v>0</v>
      </c>
      <c r="R317" s="66">
        <f t="shared" si="324"/>
        <v>0</v>
      </c>
      <c r="S317" s="74">
        <f>SUM(L317:R317)</f>
        <v>0</v>
      </c>
      <c r="T317" s="61" t="s">
        <v>36</v>
      </c>
      <c r="U317" s="72" t="e">
        <f t="shared" si="347"/>
        <v>#REF!</v>
      </c>
      <c r="V317" s="72" t="e">
        <f t="shared" si="347"/>
        <v>#REF!</v>
      </c>
      <c r="W317" s="72" t="e">
        <f t="shared" si="347"/>
        <v>#REF!</v>
      </c>
      <c r="X317" s="72" t="e">
        <f t="shared" si="347"/>
        <v>#REF!</v>
      </c>
      <c r="Y317" s="72" t="e">
        <f t="shared" si="347"/>
        <v>#REF!</v>
      </c>
      <c r="Z317" s="72" t="e">
        <f t="shared" si="347"/>
        <v>#REF!</v>
      </c>
      <c r="AA317" s="72" t="e">
        <f t="shared" si="347"/>
        <v>#REF!</v>
      </c>
      <c r="AB317" s="61" t="s">
        <v>36</v>
      </c>
      <c r="AC317" s="72" t="str">
        <f t="shared" ref="AC317:AI317" si="364">AC292</f>
        <v/>
      </c>
      <c r="AD317" s="72" t="str">
        <f t="shared" si="364"/>
        <v/>
      </c>
      <c r="AE317" s="72" t="str">
        <f t="shared" si="364"/>
        <v/>
      </c>
      <c r="AF317" s="72" t="str">
        <f t="shared" si="364"/>
        <v/>
      </c>
      <c r="AG317" s="72" t="str">
        <f t="shared" si="364"/>
        <v/>
      </c>
      <c r="AH317" s="72" t="str">
        <f t="shared" si="364"/>
        <v/>
      </c>
      <c r="AI317" s="72" t="str">
        <f t="shared" si="364"/>
        <v/>
      </c>
      <c r="AJ317" s="61" t="s">
        <v>36</v>
      </c>
      <c r="AK317" s="66">
        <f t="shared" si="349"/>
        <v>0</v>
      </c>
      <c r="AL317" s="66">
        <f t="shared" si="328"/>
        <v>0</v>
      </c>
      <c r="AM317" s="66">
        <f t="shared" si="329"/>
        <v>0</v>
      </c>
      <c r="AN317" s="66">
        <f t="shared" si="330"/>
        <v>0</v>
      </c>
      <c r="AO317" s="66">
        <f t="shared" si="331"/>
        <v>0</v>
      </c>
      <c r="AP317" s="66">
        <f t="shared" si="332"/>
        <v>0</v>
      </c>
      <c r="AQ317" s="66">
        <f t="shared" si="333"/>
        <v>0</v>
      </c>
      <c r="AR317" s="74">
        <f t="shared" si="334"/>
        <v>0</v>
      </c>
      <c r="AS317" s="74">
        <f t="shared" si="335"/>
        <v>0</v>
      </c>
      <c r="AT317" s="61" t="s">
        <v>36</v>
      </c>
      <c r="AU317" s="66">
        <f t="shared" si="336"/>
        <v>0</v>
      </c>
      <c r="AV317" s="66">
        <f t="shared" si="337"/>
        <v>0</v>
      </c>
      <c r="AW317" s="66">
        <f t="shared" si="338"/>
        <v>0</v>
      </c>
      <c r="AX317" s="66">
        <f t="shared" si="339"/>
        <v>0</v>
      </c>
      <c r="AY317" s="66">
        <f t="shared" si="340"/>
        <v>0</v>
      </c>
      <c r="AZ317" s="66">
        <f t="shared" si="341"/>
        <v>0</v>
      </c>
      <c r="BA317" s="66">
        <f t="shared" si="342"/>
        <v>0</v>
      </c>
      <c r="BB317" s="74">
        <f t="shared" si="343"/>
        <v>0</v>
      </c>
    </row>
    <row r="318" spans="1:54" hidden="1" x14ac:dyDescent="0.25">
      <c r="A318" s="61" t="s">
        <v>37</v>
      </c>
      <c r="B318" s="136">
        <f t="shared" si="344"/>
        <v>0</v>
      </c>
      <c r="C318" s="138" t="e">
        <f t="shared" si="345"/>
        <v>#REF!</v>
      </c>
      <c r="D318" s="138" t="e">
        <f t="shared" si="345"/>
        <v>#REF!</v>
      </c>
      <c r="E318" s="138" t="e">
        <f t="shared" si="345"/>
        <v>#REF!</v>
      </c>
      <c r="F318" s="138" t="e">
        <f t="shared" si="345"/>
        <v>#REF!</v>
      </c>
      <c r="G318" s="138" t="e">
        <f t="shared" si="345"/>
        <v>#REF!</v>
      </c>
      <c r="H318" s="138" t="e">
        <f t="shared" si="345"/>
        <v>#REF!</v>
      </c>
      <c r="I318" s="138" t="e">
        <f t="shared" si="345"/>
        <v>#REF!</v>
      </c>
      <c r="J318" s="77" t="e">
        <f t="shared" si="318"/>
        <v>#REF!</v>
      </c>
      <c r="K318" s="61" t="s">
        <v>37</v>
      </c>
      <c r="L318" s="66">
        <f t="shared" si="346"/>
        <v>0</v>
      </c>
      <c r="M318" s="66">
        <f t="shared" si="319"/>
        <v>0</v>
      </c>
      <c r="N318" s="66">
        <f t="shared" si="320"/>
        <v>0</v>
      </c>
      <c r="O318" s="66">
        <f t="shared" si="321"/>
        <v>0</v>
      </c>
      <c r="P318" s="66">
        <f t="shared" si="322"/>
        <v>0</v>
      </c>
      <c r="Q318" s="66">
        <f t="shared" si="323"/>
        <v>0</v>
      </c>
      <c r="R318" s="66">
        <f t="shared" si="324"/>
        <v>0</v>
      </c>
      <c r="S318" s="74">
        <f>SUM(L318:R318)</f>
        <v>0</v>
      </c>
      <c r="T318" s="61" t="s">
        <v>37</v>
      </c>
      <c r="U318" s="72" t="e">
        <f t="shared" si="347"/>
        <v>#REF!</v>
      </c>
      <c r="V318" s="72" t="e">
        <f t="shared" si="347"/>
        <v>#REF!</v>
      </c>
      <c r="W318" s="72" t="e">
        <f t="shared" si="347"/>
        <v>#REF!</v>
      </c>
      <c r="X318" s="72" t="e">
        <f t="shared" si="347"/>
        <v>#REF!</v>
      </c>
      <c r="Y318" s="72" t="e">
        <f t="shared" si="347"/>
        <v>#REF!</v>
      </c>
      <c r="Z318" s="72" t="e">
        <f t="shared" si="347"/>
        <v>#REF!</v>
      </c>
      <c r="AA318" s="72" t="e">
        <f t="shared" si="347"/>
        <v>#REF!</v>
      </c>
      <c r="AB318" s="61" t="s">
        <v>37</v>
      </c>
      <c r="AC318" s="72" t="str">
        <f t="shared" ref="AC318:AI318" si="365">AC293</f>
        <v/>
      </c>
      <c r="AD318" s="72" t="str">
        <f t="shared" si="365"/>
        <v/>
      </c>
      <c r="AE318" s="72" t="str">
        <f t="shared" si="365"/>
        <v/>
      </c>
      <c r="AF318" s="72" t="str">
        <f t="shared" si="365"/>
        <v/>
      </c>
      <c r="AG318" s="72" t="str">
        <f t="shared" si="365"/>
        <v/>
      </c>
      <c r="AH318" s="72" t="str">
        <f t="shared" si="365"/>
        <v/>
      </c>
      <c r="AI318" s="72" t="str">
        <f t="shared" si="365"/>
        <v/>
      </c>
      <c r="AJ318" s="61" t="s">
        <v>37</v>
      </c>
      <c r="AK318" s="66">
        <f t="shared" si="349"/>
        <v>0</v>
      </c>
      <c r="AL318" s="66">
        <f t="shared" si="328"/>
        <v>0</v>
      </c>
      <c r="AM318" s="66">
        <f t="shared" si="329"/>
        <v>0</v>
      </c>
      <c r="AN318" s="66">
        <f t="shared" si="330"/>
        <v>0</v>
      </c>
      <c r="AO318" s="66">
        <f t="shared" si="331"/>
        <v>0</v>
      </c>
      <c r="AP318" s="66">
        <f t="shared" si="332"/>
        <v>0</v>
      </c>
      <c r="AQ318" s="66">
        <f t="shared" si="333"/>
        <v>0</v>
      </c>
      <c r="AR318" s="74">
        <f t="shared" si="334"/>
        <v>0</v>
      </c>
      <c r="AS318" s="74">
        <f t="shared" si="335"/>
        <v>0</v>
      </c>
      <c r="AT318" s="61" t="s">
        <v>37</v>
      </c>
      <c r="AU318" s="66">
        <f t="shared" si="336"/>
        <v>0</v>
      </c>
      <c r="AV318" s="66">
        <f t="shared" si="337"/>
        <v>0</v>
      </c>
      <c r="AW318" s="66">
        <f t="shared" si="338"/>
        <v>0</v>
      </c>
      <c r="AX318" s="66">
        <f t="shared" si="339"/>
        <v>0</v>
      </c>
      <c r="AY318" s="66">
        <f t="shared" si="340"/>
        <v>0</v>
      </c>
      <c r="AZ318" s="66">
        <f t="shared" si="341"/>
        <v>0</v>
      </c>
      <c r="BA318" s="66">
        <f t="shared" si="342"/>
        <v>0</v>
      </c>
      <c r="BB318" s="74">
        <f t="shared" si="343"/>
        <v>0</v>
      </c>
    </row>
    <row r="319" spans="1:54" hidden="1" x14ac:dyDescent="0.25">
      <c r="A319" s="59"/>
      <c r="B319" s="69">
        <f>SUM(B301:B318)</f>
        <v>23531.430367534158</v>
      </c>
      <c r="C319" s="70"/>
      <c r="D319" s="70"/>
      <c r="E319" s="70"/>
      <c r="F319" s="70"/>
      <c r="G319" s="70"/>
      <c r="H319" s="70"/>
      <c r="I319" s="70"/>
      <c r="J319" s="70"/>
      <c r="K319" s="73" t="s">
        <v>38</v>
      </c>
      <c r="L319" s="74">
        <f t="shared" ref="L319" si="366">SUM(L301:L318)</f>
        <v>0</v>
      </c>
      <c r="M319" s="74">
        <f>SUM(M301:M318)</f>
        <v>0</v>
      </c>
      <c r="N319" s="74">
        <f t="shared" ref="N319:S319" si="367">SUM(N301:N318)</f>
        <v>0</v>
      </c>
      <c r="O319" s="74">
        <f t="shared" si="367"/>
        <v>0</v>
      </c>
      <c r="P319" s="74">
        <f t="shared" si="367"/>
        <v>0</v>
      </c>
      <c r="Q319" s="74">
        <f t="shared" si="367"/>
        <v>0</v>
      </c>
      <c r="R319" s="74">
        <f t="shared" si="367"/>
        <v>0</v>
      </c>
      <c r="S319" s="74">
        <f t="shared" si="367"/>
        <v>0</v>
      </c>
      <c r="T319" s="71"/>
      <c r="U319" s="70"/>
      <c r="V319" s="70"/>
      <c r="W319" s="70"/>
      <c r="X319" s="70"/>
      <c r="Y319" s="70"/>
      <c r="Z319" s="70"/>
      <c r="AA319" s="70"/>
      <c r="AB319" s="70"/>
      <c r="AC319" s="70"/>
      <c r="AD319" s="70"/>
      <c r="AE319" s="70"/>
      <c r="AF319" s="70"/>
      <c r="AG319" s="70"/>
      <c r="AH319" s="70"/>
      <c r="AI319" s="70"/>
      <c r="AJ319" s="73" t="s">
        <v>38</v>
      </c>
      <c r="AK319" s="74">
        <f t="shared" ref="AK319:AS319" si="368">SUM(AK301:AK318)</f>
        <v>0</v>
      </c>
      <c r="AL319" s="74">
        <f t="shared" si="368"/>
        <v>0</v>
      </c>
      <c r="AM319" s="74">
        <f t="shared" si="368"/>
        <v>0</v>
      </c>
      <c r="AN319" s="74">
        <f t="shared" si="368"/>
        <v>0</v>
      </c>
      <c r="AO319" s="74">
        <f t="shared" si="368"/>
        <v>0</v>
      </c>
      <c r="AP319" s="74">
        <f t="shared" si="368"/>
        <v>0</v>
      </c>
      <c r="AQ319" s="74">
        <f t="shared" si="368"/>
        <v>0</v>
      </c>
      <c r="AR319" s="74">
        <f t="shared" si="368"/>
        <v>0</v>
      </c>
      <c r="AS319" s="74">
        <f t="shared" si="368"/>
        <v>0</v>
      </c>
      <c r="AT319" s="73" t="s">
        <v>38</v>
      </c>
      <c r="AU319" s="74">
        <f t="shared" ref="AU319:BB319" si="369">SUM(AU301:AU318)</f>
        <v>0</v>
      </c>
      <c r="AV319" s="74">
        <f t="shared" si="369"/>
        <v>0</v>
      </c>
      <c r="AW319" s="74">
        <f t="shared" si="369"/>
        <v>0</v>
      </c>
      <c r="AX319" s="74">
        <f t="shared" si="369"/>
        <v>0</v>
      </c>
      <c r="AY319" s="74">
        <f t="shared" si="369"/>
        <v>0</v>
      </c>
      <c r="AZ319" s="74">
        <f t="shared" si="369"/>
        <v>0</v>
      </c>
      <c r="BA319" s="74">
        <f t="shared" si="369"/>
        <v>0</v>
      </c>
      <c r="BB319" s="74">
        <f t="shared" si="369"/>
        <v>0</v>
      </c>
    </row>
    <row r="320" spans="1:54" hidden="1" x14ac:dyDescent="0.25"/>
    <row r="321" spans="1:54" hidden="1" x14ac:dyDescent="0.25">
      <c r="A321" s="125" t="s">
        <v>157</v>
      </c>
    </row>
    <row r="322" spans="1:54" hidden="1" x14ac:dyDescent="0.25">
      <c r="A322" s="145" t="s">
        <v>0</v>
      </c>
      <c r="B322" s="145"/>
      <c r="C322" s="145"/>
      <c r="D322" s="145"/>
      <c r="E322" s="157" t="s">
        <v>181</v>
      </c>
      <c r="F322" s="157"/>
      <c r="G322" s="157"/>
      <c r="H322" s="157"/>
      <c r="I322" s="145"/>
      <c r="J322" s="78" t="s">
        <v>1</v>
      </c>
      <c r="K322" s="79">
        <v>2016</v>
      </c>
      <c r="L322" s="57"/>
      <c r="M322" s="57"/>
      <c r="N322" s="57"/>
      <c r="O322" s="57"/>
      <c r="P322" s="57"/>
      <c r="Q322" s="57"/>
      <c r="R322" s="57"/>
      <c r="S322" s="58"/>
      <c r="T322" s="59"/>
      <c r="U322" s="57"/>
      <c r="V322" s="157" t="s">
        <v>182</v>
      </c>
      <c r="W322" s="157"/>
      <c r="X322" s="157"/>
      <c r="Y322" s="157"/>
      <c r="Z322" s="57"/>
      <c r="AA322" s="57"/>
      <c r="AB322" s="57"/>
      <c r="AC322" s="57"/>
      <c r="AD322" s="157" t="s">
        <v>183</v>
      </c>
      <c r="AE322" s="157"/>
      <c r="AF322" s="157"/>
      <c r="AG322" s="157"/>
      <c r="AH322" s="57"/>
      <c r="AI322" s="57"/>
      <c r="AJ322" s="59"/>
      <c r="AK322" s="57"/>
      <c r="AL322" s="57"/>
      <c r="AM322" s="57"/>
      <c r="AN322" s="57"/>
      <c r="AO322" s="57"/>
      <c r="AP322" s="57"/>
      <c r="AQ322" s="57"/>
      <c r="AR322" s="57"/>
      <c r="AS322" s="57"/>
      <c r="AT322" s="59"/>
      <c r="AU322" s="59"/>
      <c r="AV322" s="59"/>
      <c r="AW322" s="59"/>
      <c r="AX322" s="59"/>
      <c r="AY322" s="59"/>
      <c r="AZ322" s="59"/>
      <c r="BA322" s="59"/>
      <c r="BB322" s="59"/>
    </row>
    <row r="323" spans="1:54" hidden="1" x14ac:dyDescent="0.25">
      <c r="A323" s="139" t="str">
        <f>A321</f>
        <v>ALIMENTOS E BEBIDAS - AÇÚCAR - CONSOLIDADO</v>
      </c>
      <c r="B323" s="140"/>
      <c r="C323" s="140"/>
      <c r="D323" s="140"/>
      <c r="E323" s="140"/>
      <c r="F323" s="140"/>
      <c r="G323" s="140"/>
      <c r="H323" s="140"/>
      <c r="I323" s="140"/>
      <c r="J323" s="141"/>
      <c r="K323" s="227" t="str">
        <f>A323</f>
        <v>ALIMENTOS E BEBIDAS - AÇÚCAR - CONSOLIDADO</v>
      </c>
      <c r="L323" s="233"/>
      <c r="M323" s="233"/>
      <c r="N323" s="233"/>
      <c r="O323" s="233"/>
      <c r="P323" s="233"/>
      <c r="Q323" s="233"/>
      <c r="R323" s="233"/>
      <c r="S323" s="234"/>
      <c r="T323" s="229" t="str">
        <f>K323</f>
        <v>ALIMENTOS E BEBIDAS - AÇÚCAR - CONSOLIDADO</v>
      </c>
      <c r="U323" s="230"/>
      <c r="V323" s="230"/>
      <c r="W323" s="230"/>
      <c r="X323" s="230"/>
      <c r="Y323" s="230"/>
      <c r="Z323" s="230"/>
      <c r="AA323" s="230"/>
      <c r="AB323" s="229" t="str">
        <f>T323</f>
        <v>ALIMENTOS E BEBIDAS - AÇÚCAR - CONSOLIDADO</v>
      </c>
      <c r="AC323" s="230"/>
      <c r="AD323" s="230"/>
      <c r="AE323" s="230"/>
      <c r="AF323" s="230"/>
      <c r="AG323" s="230"/>
      <c r="AH323" s="230"/>
      <c r="AI323" s="235"/>
      <c r="AJ323" s="229" t="str">
        <f>AB323</f>
        <v>ALIMENTOS E BEBIDAS - AÇÚCAR - CONSOLIDADO</v>
      </c>
      <c r="AK323" s="230"/>
      <c r="AL323" s="230"/>
      <c r="AM323" s="230"/>
      <c r="AN323" s="230"/>
      <c r="AO323" s="230"/>
      <c r="AP323" s="230"/>
      <c r="AQ323" s="230"/>
      <c r="AR323" s="230"/>
      <c r="AS323" s="230"/>
      <c r="AT323" s="229" t="str">
        <f>AJ323</f>
        <v>ALIMENTOS E BEBIDAS - AÇÚCAR - CONSOLIDADO</v>
      </c>
      <c r="AU323" s="230"/>
      <c r="AV323" s="230"/>
      <c r="AW323" s="230"/>
      <c r="AX323" s="230"/>
      <c r="AY323" s="230"/>
      <c r="AZ323" s="230"/>
      <c r="BA323" s="230"/>
      <c r="BB323" s="230"/>
    </row>
    <row r="324" spans="1:54" hidden="1" x14ac:dyDescent="0.25">
      <c r="A324" s="135" t="s">
        <v>2</v>
      </c>
      <c r="B324" s="60" t="s">
        <v>3</v>
      </c>
      <c r="C324" s="142" t="s">
        <v>4</v>
      </c>
      <c r="D324" s="143"/>
      <c r="E324" s="143"/>
      <c r="F324" s="143"/>
      <c r="G324" s="143"/>
      <c r="H324" s="143"/>
      <c r="I324" s="143"/>
      <c r="J324" s="144"/>
      <c r="K324" s="135" t="s">
        <v>2</v>
      </c>
      <c r="L324" s="241" t="s">
        <v>5</v>
      </c>
      <c r="M324" s="242"/>
      <c r="N324" s="242"/>
      <c r="O324" s="242"/>
      <c r="P324" s="242"/>
      <c r="Q324" s="242"/>
      <c r="R324" s="242"/>
      <c r="S324" s="242"/>
      <c r="T324" s="135" t="s">
        <v>2</v>
      </c>
      <c r="U324" s="241" t="s">
        <v>6</v>
      </c>
      <c r="V324" s="241"/>
      <c r="W324" s="241"/>
      <c r="X324" s="241"/>
      <c r="Y324" s="241"/>
      <c r="Z324" s="241"/>
      <c r="AA324" s="241"/>
      <c r="AB324" s="135" t="s">
        <v>2</v>
      </c>
      <c r="AC324" s="241" t="s">
        <v>7</v>
      </c>
      <c r="AD324" s="242"/>
      <c r="AE324" s="242"/>
      <c r="AF324" s="242"/>
      <c r="AG324" s="242"/>
      <c r="AH324" s="242"/>
      <c r="AI324" s="243"/>
      <c r="AJ324" s="135" t="s">
        <v>2</v>
      </c>
      <c r="AK324" s="241" t="s">
        <v>8</v>
      </c>
      <c r="AL324" s="242"/>
      <c r="AM324" s="242"/>
      <c r="AN324" s="242"/>
      <c r="AO324" s="242"/>
      <c r="AP324" s="242"/>
      <c r="AQ324" s="242"/>
      <c r="AR324" s="242"/>
      <c r="AS324" s="75" t="s">
        <v>9</v>
      </c>
      <c r="AT324" s="135" t="s">
        <v>2</v>
      </c>
      <c r="AU324" s="241" t="s">
        <v>10</v>
      </c>
      <c r="AV324" s="241"/>
      <c r="AW324" s="241"/>
      <c r="AX324" s="241"/>
      <c r="AY324" s="241"/>
      <c r="AZ324" s="241"/>
      <c r="BA324" s="241"/>
      <c r="BB324" s="241"/>
    </row>
    <row r="325" spans="1:54" hidden="1" x14ac:dyDescent="0.25">
      <c r="A325" s="61"/>
      <c r="B325" s="62" t="s">
        <v>11</v>
      </c>
      <c r="C325" s="63" t="s">
        <v>12</v>
      </c>
      <c r="D325" s="63" t="s">
        <v>13</v>
      </c>
      <c r="E325" s="63" t="s">
        <v>14</v>
      </c>
      <c r="F325" s="63" t="s">
        <v>15</v>
      </c>
      <c r="G325" s="64" t="s">
        <v>16</v>
      </c>
      <c r="H325" s="63" t="s">
        <v>17</v>
      </c>
      <c r="I325" s="63" t="s">
        <v>18</v>
      </c>
      <c r="J325" s="65" t="s">
        <v>19</v>
      </c>
      <c r="K325" s="61"/>
      <c r="L325" s="63" t="s">
        <v>12</v>
      </c>
      <c r="M325" s="63" t="s">
        <v>13</v>
      </c>
      <c r="N325" s="63" t="s">
        <v>14</v>
      </c>
      <c r="O325" s="63" t="s">
        <v>15</v>
      </c>
      <c r="P325" s="64" t="s">
        <v>16</v>
      </c>
      <c r="Q325" s="63" t="s">
        <v>17</v>
      </c>
      <c r="R325" s="63" t="s">
        <v>18</v>
      </c>
      <c r="S325" s="62" t="s">
        <v>19</v>
      </c>
      <c r="T325" s="61"/>
      <c r="U325" s="63" t="s">
        <v>12</v>
      </c>
      <c r="V325" s="63" t="s">
        <v>13</v>
      </c>
      <c r="W325" s="63" t="s">
        <v>14</v>
      </c>
      <c r="X325" s="63" t="s">
        <v>15</v>
      </c>
      <c r="Y325" s="64" t="s">
        <v>16</v>
      </c>
      <c r="Z325" s="63" t="s">
        <v>17</v>
      </c>
      <c r="AA325" s="63" t="s">
        <v>18</v>
      </c>
      <c r="AB325" s="61"/>
      <c r="AC325" s="63" t="s">
        <v>12</v>
      </c>
      <c r="AD325" s="63" t="s">
        <v>13</v>
      </c>
      <c r="AE325" s="63" t="s">
        <v>14</v>
      </c>
      <c r="AF325" s="63" t="s">
        <v>15</v>
      </c>
      <c r="AG325" s="64" t="s">
        <v>16</v>
      </c>
      <c r="AH325" s="63" t="s">
        <v>17</v>
      </c>
      <c r="AI325" s="65" t="s">
        <v>18</v>
      </c>
      <c r="AJ325" s="61"/>
      <c r="AK325" s="63" t="s">
        <v>12</v>
      </c>
      <c r="AL325" s="63" t="s">
        <v>13</v>
      </c>
      <c r="AM325" s="63" t="s">
        <v>14</v>
      </c>
      <c r="AN325" s="63" t="s">
        <v>15</v>
      </c>
      <c r="AO325" s="64" t="s">
        <v>16</v>
      </c>
      <c r="AP325" s="63" t="s">
        <v>17</v>
      </c>
      <c r="AQ325" s="63" t="s">
        <v>18</v>
      </c>
      <c r="AR325" s="76" t="s">
        <v>19</v>
      </c>
      <c r="AS325" s="76" t="s">
        <v>11</v>
      </c>
      <c r="AT325" s="61"/>
      <c r="AU325" s="63" t="s">
        <v>12</v>
      </c>
      <c r="AV325" s="63" t="s">
        <v>13</v>
      </c>
      <c r="AW325" s="63" t="s">
        <v>14</v>
      </c>
      <c r="AX325" s="63" t="s">
        <v>15</v>
      </c>
      <c r="AY325" s="64" t="s">
        <v>16</v>
      </c>
      <c r="AZ325" s="63" t="s">
        <v>17</v>
      </c>
      <c r="BA325" s="63" t="s">
        <v>18</v>
      </c>
      <c r="BB325" s="76" t="s">
        <v>19</v>
      </c>
    </row>
    <row r="326" spans="1:54" hidden="1" x14ac:dyDescent="0.25">
      <c r="A326" s="61" t="s">
        <v>20</v>
      </c>
      <c r="B326" s="136">
        <f>X3</f>
        <v>0</v>
      </c>
      <c r="C326" s="138">
        <f>C55</f>
        <v>0</v>
      </c>
      <c r="D326" s="138">
        <f t="shared" ref="D326:I326" si="370">D55</f>
        <v>0</v>
      </c>
      <c r="E326" s="138">
        <f t="shared" si="370"/>
        <v>0</v>
      </c>
      <c r="F326" s="138">
        <f t="shared" si="370"/>
        <v>0</v>
      </c>
      <c r="G326" s="138">
        <f t="shared" si="370"/>
        <v>0</v>
      </c>
      <c r="H326" s="138">
        <f t="shared" si="370"/>
        <v>0</v>
      </c>
      <c r="I326" s="138">
        <f t="shared" si="370"/>
        <v>0</v>
      </c>
      <c r="J326" s="77">
        <f t="shared" ref="J326:J343" si="371">SUM(C326:I326)</f>
        <v>0</v>
      </c>
      <c r="K326" s="61" t="s">
        <v>20</v>
      </c>
      <c r="L326" s="66">
        <f t="shared" ref="L326:L343" si="372">C326*$B326</f>
        <v>0</v>
      </c>
      <c r="M326" s="66">
        <f t="shared" ref="M326:M343" si="373">D326*$B326</f>
        <v>0</v>
      </c>
      <c r="N326" s="66">
        <f t="shared" ref="N326:N343" si="374">E326*$B326</f>
        <v>0</v>
      </c>
      <c r="O326" s="66">
        <f t="shared" ref="O326:O343" si="375">F326*$B326</f>
        <v>0</v>
      </c>
      <c r="P326" s="66">
        <f t="shared" ref="P326:P343" si="376">G326*$B326</f>
        <v>0</v>
      </c>
      <c r="Q326" s="66">
        <f t="shared" ref="Q326:Q343" si="377">H326*$B326</f>
        <v>0</v>
      </c>
      <c r="R326" s="66">
        <f t="shared" ref="R326:R343" si="378">I326*$B326</f>
        <v>0</v>
      </c>
      <c r="S326" s="74">
        <f t="shared" ref="S326:S339" si="379">SUM(L326:R326)</f>
        <v>0</v>
      </c>
      <c r="T326" s="61" t="s">
        <v>20</v>
      </c>
      <c r="U326" s="72">
        <f>U55</f>
        <v>0</v>
      </c>
      <c r="V326" s="72">
        <f t="shared" ref="V326:AA326" si="380">V55</f>
        <v>0</v>
      </c>
      <c r="W326" s="72">
        <f t="shared" si="380"/>
        <v>0</v>
      </c>
      <c r="X326" s="72">
        <f t="shared" si="380"/>
        <v>0</v>
      </c>
      <c r="Y326" s="72">
        <f t="shared" si="380"/>
        <v>0</v>
      </c>
      <c r="Z326" s="72">
        <f t="shared" si="380"/>
        <v>0</v>
      </c>
      <c r="AA326" s="72">
        <f t="shared" si="380"/>
        <v>0</v>
      </c>
      <c r="AB326" s="61" t="s">
        <v>20</v>
      </c>
      <c r="AC326" s="72">
        <f t="shared" ref="AC326:AI326" si="381">AC55</f>
        <v>0</v>
      </c>
      <c r="AD326" s="72">
        <f t="shared" si="381"/>
        <v>0</v>
      </c>
      <c r="AE326" s="72">
        <f t="shared" si="381"/>
        <v>0</v>
      </c>
      <c r="AF326" s="72">
        <f t="shared" si="381"/>
        <v>0</v>
      </c>
      <c r="AG326" s="72">
        <f t="shared" si="381"/>
        <v>0</v>
      </c>
      <c r="AH326" s="72">
        <f t="shared" si="381"/>
        <v>0</v>
      </c>
      <c r="AI326" s="72">
        <f t="shared" si="381"/>
        <v>0</v>
      </c>
      <c r="AJ326" s="61" t="s">
        <v>20</v>
      </c>
      <c r="AK326" s="66">
        <f t="shared" ref="AK326:AK343" si="382">U326*L326</f>
        <v>0</v>
      </c>
      <c r="AL326" s="66">
        <f t="shared" ref="AL326:AL343" si="383">V326*M326</f>
        <v>0</v>
      </c>
      <c r="AM326" s="66">
        <f t="shared" ref="AM326:AM343" si="384">W326*N326</f>
        <v>0</v>
      </c>
      <c r="AN326" s="66">
        <f t="shared" ref="AN326:AN343" si="385">X326*O326</f>
        <v>0</v>
      </c>
      <c r="AO326" s="66">
        <f t="shared" ref="AO326:AO343" si="386">Y326*P326</f>
        <v>0</v>
      </c>
      <c r="AP326" s="66">
        <f t="shared" ref="AP326:AP343" si="387">Z326*Q326</f>
        <v>0</v>
      </c>
      <c r="AQ326" s="66">
        <f t="shared" ref="AQ326:AQ343" si="388">AA326*R326</f>
        <v>0</v>
      </c>
      <c r="AR326" s="74">
        <f t="shared" ref="AR326:AR343" si="389">SUM(AK326:AQ326)</f>
        <v>0</v>
      </c>
      <c r="AS326" s="74">
        <f t="shared" ref="AS326:AS343" si="390">S326-AR326</f>
        <v>0</v>
      </c>
      <c r="AT326" s="61" t="s">
        <v>20</v>
      </c>
      <c r="AU326" s="66">
        <f t="shared" ref="AU326:AU343" si="391">IFERROR(L326*(1-U326/(AC326)),0)</f>
        <v>0</v>
      </c>
      <c r="AV326" s="66">
        <f t="shared" ref="AV326:AV343" si="392">IFERROR(M326*(1-V326/(AD326)),0)</f>
        <v>0</v>
      </c>
      <c r="AW326" s="66">
        <f t="shared" ref="AW326:AW343" si="393">IFERROR(N326*(1-W326/(AE326)),0)</f>
        <v>0</v>
      </c>
      <c r="AX326" s="66">
        <f t="shared" ref="AX326:AX343" si="394">IFERROR(O326*(1-X326/(AF326)),0)</f>
        <v>0</v>
      </c>
      <c r="AY326" s="66">
        <f t="shared" ref="AY326:AY343" si="395">IFERROR(P326*(1-Y326/(AG326)),0)</f>
        <v>0</v>
      </c>
      <c r="AZ326" s="66">
        <f t="shared" ref="AZ326:AZ343" si="396">IFERROR(Q326*(1-Z326/(AH326)),0)</f>
        <v>0</v>
      </c>
      <c r="BA326" s="66">
        <f t="shared" ref="BA326:BA343" si="397">IFERROR(R326*(1-AA326/(AI326)),0)</f>
        <v>0</v>
      </c>
      <c r="BB326" s="74">
        <f t="shared" ref="BB326:BB343" si="398">SUM(AU326:BA326)</f>
        <v>0</v>
      </c>
    </row>
    <row r="327" spans="1:54" hidden="1" x14ac:dyDescent="0.25">
      <c r="A327" s="61" t="s">
        <v>21</v>
      </c>
      <c r="B327" s="136">
        <f t="shared" ref="B327:B343" si="399">X4</f>
        <v>0</v>
      </c>
      <c r="C327" s="138">
        <f t="shared" ref="C327:I343" si="400">C56</f>
        <v>0</v>
      </c>
      <c r="D327" s="138">
        <f t="shared" si="400"/>
        <v>0</v>
      </c>
      <c r="E327" s="138">
        <f t="shared" si="400"/>
        <v>0</v>
      </c>
      <c r="F327" s="138">
        <f t="shared" si="400"/>
        <v>0</v>
      </c>
      <c r="G327" s="138">
        <f t="shared" si="400"/>
        <v>0</v>
      </c>
      <c r="H327" s="138">
        <f t="shared" si="400"/>
        <v>0</v>
      </c>
      <c r="I327" s="138">
        <f t="shared" si="400"/>
        <v>0</v>
      </c>
      <c r="J327" s="77">
        <f t="shared" si="371"/>
        <v>0</v>
      </c>
      <c r="K327" s="61" t="s">
        <v>21</v>
      </c>
      <c r="L327" s="66">
        <f t="shared" si="372"/>
        <v>0</v>
      </c>
      <c r="M327" s="66">
        <f t="shared" si="373"/>
        <v>0</v>
      </c>
      <c r="N327" s="66">
        <f t="shared" si="374"/>
        <v>0</v>
      </c>
      <c r="O327" s="66">
        <f t="shared" si="375"/>
        <v>0</v>
      </c>
      <c r="P327" s="66">
        <f t="shared" si="376"/>
        <v>0</v>
      </c>
      <c r="Q327" s="66">
        <f t="shared" si="377"/>
        <v>0</v>
      </c>
      <c r="R327" s="66">
        <f t="shared" si="378"/>
        <v>0</v>
      </c>
      <c r="S327" s="74">
        <f t="shared" si="379"/>
        <v>0</v>
      </c>
      <c r="T327" s="61" t="s">
        <v>21</v>
      </c>
      <c r="U327" s="72">
        <f t="shared" ref="U327:AA343" si="401">U56</f>
        <v>0</v>
      </c>
      <c r="V327" s="72">
        <f t="shared" si="401"/>
        <v>0</v>
      </c>
      <c r="W327" s="72">
        <f t="shared" si="401"/>
        <v>0</v>
      </c>
      <c r="X327" s="72">
        <f t="shared" si="401"/>
        <v>0</v>
      </c>
      <c r="Y327" s="72">
        <f t="shared" si="401"/>
        <v>0</v>
      </c>
      <c r="Z327" s="72">
        <f t="shared" si="401"/>
        <v>0</v>
      </c>
      <c r="AA327" s="72">
        <f t="shared" si="401"/>
        <v>0</v>
      </c>
      <c r="AB327" s="61" t="s">
        <v>21</v>
      </c>
      <c r="AC327" s="72">
        <f t="shared" ref="AC327:AI327" si="402">AC56</f>
        <v>0</v>
      </c>
      <c r="AD327" s="72">
        <f t="shared" si="402"/>
        <v>0</v>
      </c>
      <c r="AE327" s="72">
        <f t="shared" si="402"/>
        <v>0</v>
      </c>
      <c r="AF327" s="72">
        <f t="shared" si="402"/>
        <v>0</v>
      </c>
      <c r="AG327" s="72">
        <f t="shared" si="402"/>
        <v>0</v>
      </c>
      <c r="AH327" s="72">
        <f t="shared" si="402"/>
        <v>0</v>
      </c>
      <c r="AI327" s="72">
        <f t="shared" si="402"/>
        <v>0</v>
      </c>
      <c r="AJ327" s="61" t="s">
        <v>21</v>
      </c>
      <c r="AK327" s="66">
        <f t="shared" si="382"/>
        <v>0</v>
      </c>
      <c r="AL327" s="66">
        <f t="shared" si="383"/>
        <v>0</v>
      </c>
      <c r="AM327" s="66">
        <f t="shared" si="384"/>
        <v>0</v>
      </c>
      <c r="AN327" s="66">
        <f t="shared" si="385"/>
        <v>0</v>
      </c>
      <c r="AO327" s="66">
        <f t="shared" si="386"/>
        <v>0</v>
      </c>
      <c r="AP327" s="66">
        <f t="shared" si="387"/>
        <v>0</v>
      </c>
      <c r="AQ327" s="66">
        <f t="shared" si="388"/>
        <v>0</v>
      </c>
      <c r="AR327" s="74">
        <f t="shared" si="389"/>
        <v>0</v>
      </c>
      <c r="AS327" s="74">
        <f t="shared" si="390"/>
        <v>0</v>
      </c>
      <c r="AT327" s="61" t="s">
        <v>21</v>
      </c>
      <c r="AU327" s="66">
        <f t="shared" si="391"/>
        <v>0</v>
      </c>
      <c r="AV327" s="66">
        <f t="shared" si="392"/>
        <v>0</v>
      </c>
      <c r="AW327" s="66">
        <f t="shared" si="393"/>
        <v>0</v>
      </c>
      <c r="AX327" s="66">
        <f t="shared" si="394"/>
        <v>0</v>
      </c>
      <c r="AY327" s="66">
        <f t="shared" si="395"/>
        <v>0</v>
      </c>
      <c r="AZ327" s="66">
        <f t="shared" si="396"/>
        <v>0</v>
      </c>
      <c r="BA327" s="66">
        <f t="shared" si="397"/>
        <v>0</v>
      </c>
      <c r="BB327" s="74">
        <f t="shared" si="398"/>
        <v>0</v>
      </c>
    </row>
    <row r="328" spans="1:54" hidden="1" x14ac:dyDescent="0.25">
      <c r="A328" s="61" t="s">
        <v>22</v>
      </c>
      <c r="B328" s="136">
        <f t="shared" si="399"/>
        <v>0</v>
      </c>
      <c r="C328" s="138">
        <f t="shared" si="400"/>
        <v>0</v>
      </c>
      <c r="D328" s="138">
        <f t="shared" si="400"/>
        <v>0</v>
      </c>
      <c r="E328" s="138">
        <f t="shared" si="400"/>
        <v>0</v>
      </c>
      <c r="F328" s="138">
        <f t="shared" si="400"/>
        <v>0</v>
      </c>
      <c r="G328" s="138">
        <f t="shared" si="400"/>
        <v>0</v>
      </c>
      <c r="H328" s="138">
        <f t="shared" si="400"/>
        <v>0</v>
      </c>
      <c r="I328" s="138">
        <f t="shared" si="400"/>
        <v>0</v>
      </c>
      <c r="J328" s="77">
        <f t="shared" si="371"/>
        <v>0</v>
      </c>
      <c r="K328" s="61" t="s">
        <v>22</v>
      </c>
      <c r="L328" s="66">
        <f t="shared" si="372"/>
        <v>0</v>
      </c>
      <c r="M328" s="66">
        <f t="shared" si="373"/>
        <v>0</v>
      </c>
      <c r="N328" s="66">
        <f t="shared" si="374"/>
        <v>0</v>
      </c>
      <c r="O328" s="66">
        <f t="shared" si="375"/>
        <v>0</v>
      </c>
      <c r="P328" s="66">
        <f t="shared" si="376"/>
        <v>0</v>
      </c>
      <c r="Q328" s="66">
        <f t="shared" si="377"/>
        <v>0</v>
      </c>
      <c r="R328" s="66">
        <f t="shared" si="378"/>
        <v>0</v>
      </c>
      <c r="S328" s="74">
        <f t="shared" si="379"/>
        <v>0</v>
      </c>
      <c r="T328" s="61" t="s">
        <v>22</v>
      </c>
      <c r="U328" s="72">
        <f t="shared" si="401"/>
        <v>0</v>
      </c>
      <c r="V328" s="72">
        <f t="shared" si="401"/>
        <v>0</v>
      </c>
      <c r="W328" s="72">
        <f t="shared" si="401"/>
        <v>0</v>
      </c>
      <c r="X328" s="72">
        <f t="shared" si="401"/>
        <v>0</v>
      </c>
      <c r="Y328" s="72">
        <f t="shared" si="401"/>
        <v>0</v>
      </c>
      <c r="Z328" s="72">
        <f t="shared" si="401"/>
        <v>0</v>
      </c>
      <c r="AA328" s="72">
        <f t="shared" si="401"/>
        <v>0</v>
      </c>
      <c r="AB328" s="61" t="s">
        <v>22</v>
      </c>
      <c r="AC328" s="72">
        <f t="shared" ref="AC328:AI328" si="403">AC57</f>
        <v>0</v>
      </c>
      <c r="AD328" s="72">
        <f t="shared" si="403"/>
        <v>0</v>
      </c>
      <c r="AE328" s="72">
        <f t="shared" si="403"/>
        <v>0</v>
      </c>
      <c r="AF328" s="72">
        <f t="shared" si="403"/>
        <v>0</v>
      </c>
      <c r="AG328" s="72">
        <f t="shared" si="403"/>
        <v>0</v>
      </c>
      <c r="AH328" s="72">
        <f t="shared" si="403"/>
        <v>0</v>
      </c>
      <c r="AI328" s="72">
        <f t="shared" si="403"/>
        <v>0</v>
      </c>
      <c r="AJ328" s="61" t="s">
        <v>22</v>
      </c>
      <c r="AK328" s="66">
        <f t="shared" si="382"/>
        <v>0</v>
      </c>
      <c r="AL328" s="66">
        <f t="shared" si="383"/>
        <v>0</v>
      </c>
      <c r="AM328" s="66">
        <f t="shared" si="384"/>
        <v>0</v>
      </c>
      <c r="AN328" s="66">
        <f t="shared" si="385"/>
        <v>0</v>
      </c>
      <c r="AO328" s="66">
        <f t="shared" si="386"/>
        <v>0</v>
      </c>
      <c r="AP328" s="66">
        <f t="shared" si="387"/>
        <v>0</v>
      </c>
      <c r="AQ328" s="66">
        <f t="shared" si="388"/>
        <v>0</v>
      </c>
      <c r="AR328" s="74">
        <f t="shared" si="389"/>
        <v>0</v>
      </c>
      <c r="AS328" s="74">
        <f t="shared" si="390"/>
        <v>0</v>
      </c>
      <c r="AT328" s="61" t="s">
        <v>22</v>
      </c>
      <c r="AU328" s="66">
        <f t="shared" si="391"/>
        <v>0</v>
      </c>
      <c r="AV328" s="66">
        <f t="shared" si="392"/>
        <v>0</v>
      </c>
      <c r="AW328" s="66">
        <f t="shared" si="393"/>
        <v>0</v>
      </c>
      <c r="AX328" s="66">
        <f t="shared" si="394"/>
        <v>0</v>
      </c>
      <c r="AY328" s="66">
        <f t="shared" si="395"/>
        <v>0</v>
      </c>
      <c r="AZ328" s="66">
        <f t="shared" si="396"/>
        <v>0</v>
      </c>
      <c r="BA328" s="66">
        <f t="shared" si="397"/>
        <v>0</v>
      </c>
      <c r="BB328" s="74">
        <f t="shared" si="398"/>
        <v>0</v>
      </c>
    </row>
    <row r="329" spans="1:54" ht="15.75" hidden="1" thickBot="1" x14ac:dyDescent="0.3">
      <c r="A329" s="61" t="s">
        <v>23</v>
      </c>
      <c r="B329" s="136">
        <f t="shared" si="399"/>
        <v>0</v>
      </c>
      <c r="C329" s="138">
        <f t="shared" si="400"/>
        <v>0</v>
      </c>
      <c r="D329" s="164">
        <f t="shared" si="400"/>
        <v>0</v>
      </c>
      <c r="E329" s="138">
        <f t="shared" si="400"/>
        <v>0</v>
      </c>
      <c r="F329" s="138">
        <f t="shared" si="400"/>
        <v>0</v>
      </c>
      <c r="G329" s="138">
        <f t="shared" si="400"/>
        <v>0</v>
      </c>
      <c r="H329" s="138">
        <f t="shared" si="400"/>
        <v>0</v>
      </c>
      <c r="I329" s="138">
        <f t="shared" si="400"/>
        <v>0</v>
      </c>
      <c r="J329" s="77">
        <f t="shared" si="371"/>
        <v>0</v>
      </c>
      <c r="K329" s="61" t="s">
        <v>23</v>
      </c>
      <c r="L329" s="66">
        <f t="shared" si="372"/>
        <v>0</v>
      </c>
      <c r="M329" s="66">
        <f t="shared" si="373"/>
        <v>0</v>
      </c>
      <c r="N329" s="66">
        <f t="shared" si="374"/>
        <v>0</v>
      </c>
      <c r="O329" s="66">
        <f t="shared" si="375"/>
        <v>0</v>
      </c>
      <c r="P329" s="66">
        <f t="shared" si="376"/>
        <v>0</v>
      </c>
      <c r="Q329" s="66">
        <f t="shared" si="377"/>
        <v>0</v>
      </c>
      <c r="R329" s="66">
        <f t="shared" si="378"/>
        <v>0</v>
      </c>
      <c r="S329" s="74">
        <f t="shared" si="379"/>
        <v>0</v>
      </c>
      <c r="T329" s="61" t="s">
        <v>23</v>
      </c>
      <c r="U329" s="72">
        <f t="shared" si="401"/>
        <v>0</v>
      </c>
      <c r="V329" s="170">
        <f t="shared" si="401"/>
        <v>0</v>
      </c>
      <c r="W329" s="72">
        <f t="shared" si="401"/>
        <v>0</v>
      </c>
      <c r="X329" s="72">
        <f t="shared" si="401"/>
        <v>0</v>
      </c>
      <c r="Y329" s="72">
        <f t="shared" si="401"/>
        <v>0</v>
      </c>
      <c r="Z329" s="72">
        <f t="shared" si="401"/>
        <v>0</v>
      </c>
      <c r="AA329" s="72">
        <f t="shared" si="401"/>
        <v>0</v>
      </c>
      <c r="AB329" s="61" t="s">
        <v>23</v>
      </c>
      <c r="AC329" s="72">
        <f t="shared" ref="AC329:AI329" si="404">AC58</f>
        <v>0</v>
      </c>
      <c r="AD329" s="170">
        <f t="shared" si="404"/>
        <v>0</v>
      </c>
      <c r="AE329" s="72">
        <f t="shared" si="404"/>
        <v>0</v>
      </c>
      <c r="AF329" s="72">
        <f t="shared" si="404"/>
        <v>0</v>
      </c>
      <c r="AG329" s="72">
        <f t="shared" si="404"/>
        <v>0</v>
      </c>
      <c r="AH329" s="72">
        <f t="shared" si="404"/>
        <v>0</v>
      </c>
      <c r="AI329" s="72">
        <f t="shared" si="404"/>
        <v>0</v>
      </c>
      <c r="AJ329" s="61" t="s">
        <v>23</v>
      </c>
      <c r="AK329" s="66">
        <f t="shared" si="382"/>
        <v>0</v>
      </c>
      <c r="AL329" s="66">
        <f t="shared" si="383"/>
        <v>0</v>
      </c>
      <c r="AM329" s="66">
        <f t="shared" si="384"/>
        <v>0</v>
      </c>
      <c r="AN329" s="66">
        <f t="shared" si="385"/>
        <v>0</v>
      </c>
      <c r="AO329" s="66">
        <f t="shared" si="386"/>
        <v>0</v>
      </c>
      <c r="AP329" s="66">
        <f t="shared" si="387"/>
        <v>0</v>
      </c>
      <c r="AQ329" s="66">
        <f t="shared" si="388"/>
        <v>0</v>
      </c>
      <c r="AR329" s="74">
        <f t="shared" si="389"/>
        <v>0</v>
      </c>
      <c r="AS329" s="74">
        <f t="shared" si="390"/>
        <v>0</v>
      </c>
      <c r="AT329" s="61" t="s">
        <v>23</v>
      </c>
      <c r="AU329" s="66">
        <f t="shared" si="391"/>
        <v>0</v>
      </c>
      <c r="AV329" s="66">
        <f t="shared" si="392"/>
        <v>0</v>
      </c>
      <c r="AW329" s="66">
        <f t="shared" si="393"/>
        <v>0</v>
      </c>
      <c r="AX329" s="66">
        <f t="shared" si="394"/>
        <v>0</v>
      </c>
      <c r="AY329" s="66">
        <f t="shared" si="395"/>
        <v>0</v>
      </c>
      <c r="AZ329" s="66">
        <f t="shared" si="396"/>
        <v>0</v>
      </c>
      <c r="BA329" s="66">
        <f t="shared" si="397"/>
        <v>0</v>
      </c>
      <c r="BB329" s="74">
        <f t="shared" si="398"/>
        <v>0</v>
      </c>
    </row>
    <row r="330" spans="1:54" ht="15.75" hidden="1" thickBot="1" x14ac:dyDescent="0.3">
      <c r="A330" s="67" t="s">
        <v>24</v>
      </c>
      <c r="B330" s="136">
        <f t="shared" si="399"/>
        <v>17523.903671558677</v>
      </c>
      <c r="C330" s="162">
        <f t="shared" si="400"/>
        <v>0</v>
      </c>
      <c r="D330" s="166">
        <f t="shared" si="400"/>
        <v>1</v>
      </c>
      <c r="E330" s="163">
        <f t="shared" si="400"/>
        <v>0</v>
      </c>
      <c r="F330" s="138">
        <f t="shared" si="400"/>
        <v>0</v>
      </c>
      <c r="G330" s="138">
        <f t="shared" si="400"/>
        <v>0</v>
      </c>
      <c r="H330" s="138">
        <f t="shared" si="400"/>
        <v>0</v>
      </c>
      <c r="I330" s="138">
        <f t="shared" si="400"/>
        <v>0</v>
      </c>
      <c r="J330" s="77">
        <f t="shared" si="371"/>
        <v>1</v>
      </c>
      <c r="K330" s="67" t="s">
        <v>24</v>
      </c>
      <c r="L330" s="66">
        <f t="shared" si="372"/>
        <v>0</v>
      </c>
      <c r="M330" s="66">
        <f t="shared" si="373"/>
        <v>17523.903671558677</v>
      </c>
      <c r="N330" s="66">
        <f t="shared" si="374"/>
        <v>0</v>
      </c>
      <c r="O330" s="66">
        <f t="shared" si="375"/>
        <v>0</v>
      </c>
      <c r="P330" s="66">
        <f t="shared" si="376"/>
        <v>0</v>
      </c>
      <c r="Q330" s="66">
        <f t="shared" si="377"/>
        <v>0</v>
      </c>
      <c r="R330" s="66">
        <f t="shared" si="378"/>
        <v>0</v>
      </c>
      <c r="S330" s="74">
        <f t="shared" si="379"/>
        <v>17523.903671558677</v>
      </c>
      <c r="T330" s="67" t="s">
        <v>24</v>
      </c>
      <c r="U330" s="168">
        <f t="shared" si="401"/>
        <v>0</v>
      </c>
      <c r="V330" s="172">
        <f t="shared" si="401"/>
        <v>0.80006528468766691</v>
      </c>
      <c r="W330" s="169">
        <f t="shared" si="401"/>
        <v>0</v>
      </c>
      <c r="X330" s="72">
        <f t="shared" si="401"/>
        <v>0</v>
      </c>
      <c r="Y330" s="72">
        <f t="shared" si="401"/>
        <v>0</v>
      </c>
      <c r="Z330" s="72">
        <f t="shared" si="401"/>
        <v>0</v>
      </c>
      <c r="AA330" s="72">
        <f t="shared" si="401"/>
        <v>0</v>
      </c>
      <c r="AB330" s="67" t="s">
        <v>24</v>
      </c>
      <c r="AC330" s="168">
        <f t="shared" ref="AC330:AI330" si="405">AC59</f>
        <v>0</v>
      </c>
      <c r="AD330" s="172">
        <f t="shared" si="405"/>
        <v>0.85</v>
      </c>
      <c r="AE330" s="169">
        <f t="shared" si="405"/>
        <v>0</v>
      </c>
      <c r="AF330" s="72">
        <f t="shared" si="405"/>
        <v>0</v>
      </c>
      <c r="AG330" s="72">
        <f t="shared" si="405"/>
        <v>0</v>
      </c>
      <c r="AH330" s="72">
        <f t="shared" si="405"/>
        <v>0</v>
      </c>
      <c r="AI330" s="72">
        <f t="shared" si="405"/>
        <v>0</v>
      </c>
      <c r="AJ330" s="67" t="s">
        <v>24</v>
      </c>
      <c r="AK330" s="66">
        <f t="shared" si="382"/>
        <v>0</v>
      </c>
      <c r="AL330" s="66">
        <f t="shared" si="383"/>
        <v>14020.266979824844</v>
      </c>
      <c r="AM330" s="66">
        <f t="shared" si="384"/>
        <v>0</v>
      </c>
      <c r="AN330" s="66">
        <f t="shared" si="385"/>
        <v>0</v>
      </c>
      <c r="AO330" s="66">
        <f t="shared" si="386"/>
        <v>0</v>
      </c>
      <c r="AP330" s="66">
        <f t="shared" si="387"/>
        <v>0</v>
      </c>
      <c r="AQ330" s="66">
        <f t="shared" si="388"/>
        <v>0</v>
      </c>
      <c r="AR330" s="74">
        <f t="shared" si="389"/>
        <v>14020.266979824844</v>
      </c>
      <c r="AS330" s="74">
        <f t="shared" si="390"/>
        <v>3503.6366917338328</v>
      </c>
      <c r="AT330" s="67" t="s">
        <v>24</v>
      </c>
      <c r="AU330" s="66">
        <f t="shared" si="391"/>
        <v>0</v>
      </c>
      <c r="AV330" s="66">
        <f t="shared" si="392"/>
        <v>1029.4719305882711</v>
      </c>
      <c r="AW330" s="66">
        <f t="shared" si="393"/>
        <v>0</v>
      </c>
      <c r="AX330" s="66">
        <f t="shared" si="394"/>
        <v>0</v>
      </c>
      <c r="AY330" s="66">
        <f t="shared" si="395"/>
        <v>0</v>
      </c>
      <c r="AZ330" s="66">
        <f t="shared" si="396"/>
        <v>0</v>
      </c>
      <c r="BA330" s="66">
        <f t="shared" si="397"/>
        <v>0</v>
      </c>
      <c r="BB330" s="74">
        <f t="shared" si="398"/>
        <v>1029.4719305882711</v>
      </c>
    </row>
    <row r="331" spans="1:54" hidden="1" x14ac:dyDescent="0.25">
      <c r="A331" s="68" t="s">
        <v>25</v>
      </c>
      <c r="B331" s="136">
        <f t="shared" si="399"/>
        <v>0</v>
      </c>
      <c r="C331" s="138">
        <f t="shared" si="400"/>
        <v>0</v>
      </c>
      <c r="D331" s="165">
        <f t="shared" si="400"/>
        <v>0</v>
      </c>
      <c r="E331" s="138">
        <f t="shared" si="400"/>
        <v>0</v>
      </c>
      <c r="F331" s="138">
        <f t="shared" si="400"/>
        <v>0</v>
      </c>
      <c r="G331" s="138">
        <f t="shared" si="400"/>
        <v>0</v>
      </c>
      <c r="H331" s="138">
        <f t="shared" si="400"/>
        <v>0</v>
      </c>
      <c r="I331" s="138">
        <f t="shared" si="400"/>
        <v>0</v>
      </c>
      <c r="J331" s="77">
        <f t="shared" si="371"/>
        <v>0</v>
      </c>
      <c r="K331" s="68" t="s">
        <v>25</v>
      </c>
      <c r="L331" s="66">
        <f t="shared" si="372"/>
        <v>0</v>
      </c>
      <c r="M331" s="66">
        <f t="shared" si="373"/>
        <v>0</v>
      </c>
      <c r="N331" s="66">
        <f t="shared" si="374"/>
        <v>0</v>
      </c>
      <c r="O331" s="66">
        <f t="shared" si="375"/>
        <v>0</v>
      </c>
      <c r="P331" s="66">
        <f t="shared" si="376"/>
        <v>0</v>
      </c>
      <c r="Q331" s="66">
        <f t="shared" si="377"/>
        <v>0</v>
      </c>
      <c r="R331" s="66">
        <f t="shared" si="378"/>
        <v>0</v>
      </c>
      <c r="S331" s="74">
        <f t="shared" si="379"/>
        <v>0</v>
      </c>
      <c r="T331" s="68" t="s">
        <v>25</v>
      </c>
      <c r="U331" s="72">
        <f t="shared" si="401"/>
        <v>0</v>
      </c>
      <c r="V331" s="171">
        <f t="shared" si="401"/>
        <v>0</v>
      </c>
      <c r="W331" s="72">
        <f t="shared" si="401"/>
        <v>0</v>
      </c>
      <c r="X331" s="72">
        <f t="shared" si="401"/>
        <v>0</v>
      </c>
      <c r="Y331" s="72">
        <f t="shared" si="401"/>
        <v>0</v>
      </c>
      <c r="Z331" s="72">
        <f t="shared" si="401"/>
        <v>0</v>
      </c>
      <c r="AA331" s="72">
        <f t="shared" si="401"/>
        <v>0</v>
      </c>
      <c r="AB331" s="68" t="s">
        <v>25</v>
      </c>
      <c r="AC331" s="72">
        <f t="shared" ref="AC331:AI331" si="406">AC60</f>
        <v>0</v>
      </c>
      <c r="AD331" s="171">
        <f t="shared" si="406"/>
        <v>0</v>
      </c>
      <c r="AE331" s="72">
        <f t="shared" si="406"/>
        <v>0</v>
      </c>
      <c r="AF331" s="72">
        <f t="shared" si="406"/>
        <v>0</v>
      </c>
      <c r="AG331" s="72">
        <f t="shared" si="406"/>
        <v>0</v>
      </c>
      <c r="AH331" s="72">
        <f t="shared" si="406"/>
        <v>0</v>
      </c>
      <c r="AI331" s="72">
        <f t="shared" si="406"/>
        <v>0</v>
      </c>
      <c r="AJ331" s="68" t="s">
        <v>25</v>
      </c>
      <c r="AK331" s="66">
        <f t="shared" si="382"/>
        <v>0</v>
      </c>
      <c r="AL331" s="66">
        <f t="shared" si="383"/>
        <v>0</v>
      </c>
      <c r="AM331" s="66">
        <f t="shared" si="384"/>
        <v>0</v>
      </c>
      <c r="AN331" s="66">
        <f t="shared" si="385"/>
        <v>0</v>
      </c>
      <c r="AO331" s="66">
        <f t="shared" si="386"/>
        <v>0</v>
      </c>
      <c r="AP331" s="66">
        <f t="shared" si="387"/>
        <v>0</v>
      </c>
      <c r="AQ331" s="66">
        <f t="shared" si="388"/>
        <v>0</v>
      </c>
      <c r="AR331" s="74">
        <f t="shared" si="389"/>
        <v>0</v>
      </c>
      <c r="AS331" s="74">
        <f t="shared" si="390"/>
        <v>0</v>
      </c>
      <c r="AT331" s="68" t="s">
        <v>25</v>
      </c>
      <c r="AU331" s="66">
        <f t="shared" si="391"/>
        <v>0</v>
      </c>
      <c r="AV331" s="66">
        <f t="shared" si="392"/>
        <v>0</v>
      </c>
      <c r="AW331" s="66">
        <f t="shared" si="393"/>
        <v>0</v>
      </c>
      <c r="AX331" s="66">
        <f t="shared" si="394"/>
        <v>0</v>
      </c>
      <c r="AY331" s="66">
        <f t="shared" si="395"/>
        <v>0</v>
      </c>
      <c r="AZ331" s="66">
        <f t="shared" si="396"/>
        <v>0</v>
      </c>
      <c r="BA331" s="66">
        <f t="shared" si="397"/>
        <v>0</v>
      </c>
      <c r="BB331" s="74">
        <f t="shared" si="398"/>
        <v>0</v>
      </c>
    </row>
    <row r="332" spans="1:54" hidden="1" x14ac:dyDescent="0.25">
      <c r="A332" s="61" t="s">
        <v>26</v>
      </c>
      <c r="B332" s="136">
        <f t="shared" si="399"/>
        <v>0</v>
      </c>
      <c r="C332" s="138">
        <f t="shared" si="400"/>
        <v>0</v>
      </c>
      <c r="D332" s="138">
        <f t="shared" si="400"/>
        <v>0</v>
      </c>
      <c r="E332" s="138">
        <f t="shared" si="400"/>
        <v>0</v>
      </c>
      <c r="F332" s="138">
        <f t="shared" si="400"/>
        <v>0</v>
      </c>
      <c r="G332" s="138">
        <f t="shared" si="400"/>
        <v>0</v>
      </c>
      <c r="H332" s="138">
        <f t="shared" si="400"/>
        <v>0</v>
      </c>
      <c r="I332" s="138">
        <f t="shared" si="400"/>
        <v>0</v>
      </c>
      <c r="J332" s="77">
        <f t="shared" si="371"/>
        <v>0</v>
      </c>
      <c r="K332" s="61" t="s">
        <v>26</v>
      </c>
      <c r="L332" s="66">
        <f t="shared" si="372"/>
        <v>0</v>
      </c>
      <c r="M332" s="66">
        <f t="shared" si="373"/>
        <v>0</v>
      </c>
      <c r="N332" s="66">
        <f t="shared" si="374"/>
        <v>0</v>
      </c>
      <c r="O332" s="66">
        <f t="shared" si="375"/>
        <v>0</v>
      </c>
      <c r="P332" s="66">
        <f t="shared" si="376"/>
        <v>0</v>
      </c>
      <c r="Q332" s="66">
        <f t="shared" si="377"/>
        <v>0</v>
      </c>
      <c r="R332" s="66">
        <f t="shared" si="378"/>
        <v>0</v>
      </c>
      <c r="S332" s="74">
        <f t="shared" si="379"/>
        <v>0</v>
      </c>
      <c r="T332" s="61" t="s">
        <v>26</v>
      </c>
      <c r="U332" s="72">
        <f t="shared" si="401"/>
        <v>0</v>
      </c>
      <c r="V332" s="72">
        <f t="shared" si="401"/>
        <v>0</v>
      </c>
      <c r="W332" s="72">
        <f t="shared" si="401"/>
        <v>0</v>
      </c>
      <c r="X332" s="72">
        <f t="shared" si="401"/>
        <v>0</v>
      </c>
      <c r="Y332" s="72">
        <f t="shared" si="401"/>
        <v>0</v>
      </c>
      <c r="Z332" s="72">
        <f t="shared" si="401"/>
        <v>0</v>
      </c>
      <c r="AA332" s="72">
        <f t="shared" si="401"/>
        <v>0</v>
      </c>
      <c r="AB332" s="61" t="s">
        <v>26</v>
      </c>
      <c r="AC332" s="72">
        <f t="shared" ref="AC332:AI332" si="407">AC61</f>
        <v>0</v>
      </c>
      <c r="AD332" s="72">
        <f t="shared" si="407"/>
        <v>0</v>
      </c>
      <c r="AE332" s="72">
        <f t="shared" si="407"/>
        <v>0</v>
      </c>
      <c r="AF332" s="72">
        <f t="shared" si="407"/>
        <v>0</v>
      </c>
      <c r="AG332" s="72">
        <f t="shared" si="407"/>
        <v>0</v>
      </c>
      <c r="AH332" s="72">
        <f t="shared" si="407"/>
        <v>0</v>
      </c>
      <c r="AI332" s="72">
        <f t="shared" si="407"/>
        <v>0</v>
      </c>
      <c r="AJ332" s="61" t="s">
        <v>26</v>
      </c>
      <c r="AK332" s="66">
        <f t="shared" si="382"/>
        <v>0</v>
      </c>
      <c r="AL332" s="66">
        <f t="shared" si="383"/>
        <v>0</v>
      </c>
      <c r="AM332" s="66">
        <f t="shared" si="384"/>
        <v>0</v>
      </c>
      <c r="AN332" s="66">
        <f t="shared" si="385"/>
        <v>0</v>
      </c>
      <c r="AO332" s="66">
        <f t="shared" si="386"/>
        <v>0</v>
      </c>
      <c r="AP332" s="66">
        <f t="shared" si="387"/>
        <v>0</v>
      </c>
      <c r="AQ332" s="66">
        <f t="shared" si="388"/>
        <v>0</v>
      </c>
      <c r="AR332" s="74">
        <f t="shared" si="389"/>
        <v>0</v>
      </c>
      <c r="AS332" s="74">
        <f t="shared" si="390"/>
        <v>0</v>
      </c>
      <c r="AT332" s="61" t="s">
        <v>26</v>
      </c>
      <c r="AU332" s="66">
        <f t="shared" si="391"/>
        <v>0</v>
      </c>
      <c r="AV332" s="66">
        <f t="shared" si="392"/>
        <v>0</v>
      </c>
      <c r="AW332" s="66">
        <f t="shared" si="393"/>
        <v>0</v>
      </c>
      <c r="AX332" s="66">
        <f t="shared" si="394"/>
        <v>0</v>
      </c>
      <c r="AY332" s="66">
        <f t="shared" si="395"/>
        <v>0</v>
      </c>
      <c r="AZ332" s="66">
        <f t="shared" si="396"/>
        <v>0</v>
      </c>
      <c r="BA332" s="66">
        <f t="shared" si="397"/>
        <v>0</v>
      </c>
      <c r="BB332" s="74">
        <f t="shared" si="398"/>
        <v>0</v>
      </c>
    </row>
    <row r="333" spans="1:54" hidden="1" x14ac:dyDescent="0.25">
      <c r="A333" s="61" t="s">
        <v>27</v>
      </c>
      <c r="B333" s="136">
        <f t="shared" si="399"/>
        <v>0</v>
      </c>
      <c r="C333" s="138">
        <f t="shared" si="400"/>
        <v>0</v>
      </c>
      <c r="D333" s="138">
        <f t="shared" si="400"/>
        <v>0</v>
      </c>
      <c r="E333" s="138">
        <f t="shared" si="400"/>
        <v>0</v>
      </c>
      <c r="F333" s="138">
        <f t="shared" si="400"/>
        <v>0</v>
      </c>
      <c r="G333" s="138">
        <f t="shared" si="400"/>
        <v>0</v>
      </c>
      <c r="H333" s="138">
        <f t="shared" si="400"/>
        <v>0</v>
      </c>
      <c r="I333" s="138">
        <f t="shared" si="400"/>
        <v>0</v>
      </c>
      <c r="J333" s="77">
        <f t="shared" si="371"/>
        <v>0</v>
      </c>
      <c r="K333" s="61" t="s">
        <v>27</v>
      </c>
      <c r="L333" s="66">
        <f t="shared" si="372"/>
        <v>0</v>
      </c>
      <c r="M333" s="66">
        <f t="shared" si="373"/>
        <v>0</v>
      </c>
      <c r="N333" s="66">
        <f t="shared" si="374"/>
        <v>0</v>
      </c>
      <c r="O333" s="66">
        <f t="shared" si="375"/>
        <v>0</v>
      </c>
      <c r="P333" s="66">
        <f t="shared" si="376"/>
        <v>0</v>
      </c>
      <c r="Q333" s="66">
        <f t="shared" si="377"/>
        <v>0</v>
      </c>
      <c r="R333" s="66">
        <f t="shared" si="378"/>
        <v>0</v>
      </c>
      <c r="S333" s="74">
        <f t="shared" si="379"/>
        <v>0</v>
      </c>
      <c r="T333" s="61" t="s">
        <v>27</v>
      </c>
      <c r="U333" s="72">
        <f t="shared" si="401"/>
        <v>0</v>
      </c>
      <c r="V333" s="72">
        <f t="shared" si="401"/>
        <v>0</v>
      </c>
      <c r="W333" s="72">
        <f t="shared" si="401"/>
        <v>0</v>
      </c>
      <c r="X333" s="72">
        <f t="shared" si="401"/>
        <v>0</v>
      </c>
      <c r="Y333" s="72">
        <f t="shared" si="401"/>
        <v>0</v>
      </c>
      <c r="Z333" s="72">
        <f t="shared" si="401"/>
        <v>0</v>
      </c>
      <c r="AA333" s="72">
        <f t="shared" si="401"/>
        <v>0</v>
      </c>
      <c r="AB333" s="61" t="s">
        <v>27</v>
      </c>
      <c r="AC333" s="72">
        <f t="shared" ref="AC333:AI333" si="408">AC62</f>
        <v>0</v>
      </c>
      <c r="AD333" s="72">
        <f t="shared" si="408"/>
        <v>0</v>
      </c>
      <c r="AE333" s="72">
        <f t="shared" si="408"/>
        <v>0</v>
      </c>
      <c r="AF333" s="72">
        <f t="shared" si="408"/>
        <v>0</v>
      </c>
      <c r="AG333" s="72">
        <f t="shared" si="408"/>
        <v>0</v>
      </c>
      <c r="AH333" s="72">
        <f t="shared" si="408"/>
        <v>0</v>
      </c>
      <c r="AI333" s="72">
        <f t="shared" si="408"/>
        <v>0</v>
      </c>
      <c r="AJ333" s="61" t="s">
        <v>27</v>
      </c>
      <c r="AK333" s="66">
        <f t="shared" si="382"/>
        <v>0</v>
      </c>
      <c r="AL333" s="66">
        <f t="shared" si="383"/>
        <v>0</v>
      </c>
      <c r="AM333" s="66">
        <f t="shared" si="384"/>
        <v>0</v>
      </c>
      <c r="AN333" s="66">
        <f t="shared" si="385"/>
        <v>0</v>
      </c>
      <c r="AO333" s="66">
        <f t="shared" si="386"/>
        <v>0</v>
      </c>
      <c r="AP333" s="66">
        <f t="shared" si="387"/>
        <v>0</v>
      </c>
      <c r="AQ333" s="66">
        <f t="shared" si="388"/>
        <v>0</v>
      </c>
      <c r="AR333" s="74">
        <f t="shared" si="389"/>
        <v>0</v>
      </c>
      <c r="AS333" s="74">
        <f t="shared" si="390"/>
        <v>0</v>
      </c>
      <c r="AT333" s="61" t="s">
        <v>27</v>
      </c>
      <c r="AU333" s="66">
        <f t="shared" si="391"/>
        <v>0</v>
      </c>
      <c r="AV333" s="66">
        <f t="shared" si="392"/>
        <v>0</v>
      </c>
      <c r="AW333" s="66">
        <f t="shared" si="393"/>
        <v>0</v>
      </c>
      <c r="AX333" s="66">
        <f t="shared" si="394"/>
        <v>0</v>
      </c>
      <c r="AY333" s="66">
        <f t="shared" si="395"/>
        <v>0</v>
      </c>
      <c r="AZ333" s="66">
        <f t="shared" si="396"/>
        <v>0</v>
      </c>
      <c r="BA333" s="66">
        <f t="shared" si="397"/>
        <v>0</v>
      </c>
      <c r="BB333" s="74">
        <f t="shared" si="398"/>
        <v>0</v>
      </c>
    </row>
    <row r="334" spans="1:54" hidden="1" x14ac:dyDescent="0.25">
      <c r="A334" s="61" t="s">
        <v>28</v>
      </c>
      <c r="B334" s="136">
        <f t="shared" si="399"/>
        <v>0</v>
      </c>
      <c r="C334" s="138">
        <f t="shared" si="400"/>
        <v>0</v>
      </c>
      <c r="D334" s="138">
        <f t="shared" si="400"/>
        <v>0</v>
      </c>
      <c r="E334" s="138">
        <f t="shared" si="400"/>
        <v>0</v>
      </c>
      <c r="F334" s="138">
        <f t="shared" si="400"/>
        <v>0</v>
      </c>
      <c r="G334" s="138">
        <f t="shared" si="400"/>
        <v>0</v>
      </c>
      <c r="H334" s="138">
        <f t="shared" si="400"/>
        <v>0</v>
      </c>
      <c r="I334" s="138">
        <f t="shared" si="400"/>
        <v>0</v>
      </c>
      <c r="J334" s="77">
        <f t="shared" si="371"/>
        <v>0</v>
      </c>
      <c r="K334" s="61" t="s">
        <v>28</v>
      </c>
      <c r="L334" s="66">
        <f t="shared" si="372"/>
        <v>0</v>
      </c>
      <c r="M334" s="66">
        <f t="shared" si="373"/>
        <v>0</v>
      </c>
      <c r="N334" s="66">
        <f t="shared" si="374"/>
        <v>0</v>
      </c>
      <c r="O334" s="66">
        <f t="shared" si="375"/>
        <v>0</v>
      </c>
      <c r="P334" s="66">
        <f t="shared" si="376"/>
        <v>0</v>
      </c>
      <c r="Q334" s="66">
        <f t="shared" si="377"/>
        <v>0</v>
      </c>
      <c r="R334" s="66">
        <f t="shared" si="378"/>
        <v>0</v>
      </c>
      <c r="S334" s="74">
        <f t="shared" si="379"/>
        <v>0</v>
      </c>
      <c r="T334" s="61" t="s">
        <v>28</v>
      </c>
      <c r="U334" s="72">
        <f t="shared" si="401"/>
        <v>0</v>
      </c>
      <c r="V334" s="72">
        <f t="shared" si="401"/>
        <v>0</v>
      </c>
      <c r="W334" s="72">
        <f t="shared" si="401"/>
        <v>0</v>
      </c>
      <c r="X334" s="72">
        <f t="shared" si="401"/>
        <v>0</v>
      </c>
      <c r="Y334" s="72">
        <f t="shared" si="401"/>
        <v>0</v>
      </c>
      <c r="Z334" s="72">
        <f t="shared" si="401"/>
        <v>0</v>
      </c>
      <c r="AA334" s="72">
        <f t="shared" si="401"/>
        <v>0</v>
      </c>
      <c r="AB334" s="61" t="s">
        <v>28</v>
      </c>
      <c r="AC334" s="72">
        <f t="shared" ref="AC334:AI334" si="409">AC63</f>
        <v>0</v>
      </c>
      <c r="AD334" s="72">
        <f t="shared" si="409"/>
        <v>0</v>
      </c>
      <c r="AE334" s="72">
        <f t="shared" si="409"/>
        <v>0</v>
      </c>
      <c r="AF334" s="72">
        <f t="shared" si="409"/>
        <v>0</v>
      </c>
      <c r="AG334" s="72">
        <f t="shared" si="409"/>
        <v>0</v>
      </c>
      <c r="AH334" s="72">
        <f t="shared" si="409"/>
        <v>0</v>
      </c>
      <c r="AI334" s="72">
        <f t="shared" si="409"/>
        <v>0</v>
      </c>
      <c r="AJ334" s="61" t="s">
        <v>28</v>
      </c>
      <c r="AK334" s="66">
        <f t="shared" si="382"/>
        <v>0</v>
      </c>
      <c r="AL334" s="66">
        <f t="shared" si="383"/>
        <v>0</v>
      </c>
      <c r="AM334" s="66">
        <f t="shared" si="384"/>
        <v>0</v>
      </c>
      <c r="AN334" s="66">
        <f t="shared" si="385"/>
        <v>0</v>
      </c>
      <c r="AO334" s="66">
        <f t="shared" si="386"/>
        <v>0</v>
      </c>
      <c r="AP334" s="66">
        <f t="shared" si="387"/>
        <v>0</v>
      </c>
      <c r="AQ334" s="66">
        <f t="shared" si="388"/>
        <v>0</v>
      </c>
      <c r="AR334" s="74">
        <f t="shared" si="389"/>
        <v>0</v>
      </c>
      <c r="AS334" s="74">
        <f t="shared" si="390"/>
        <v>0</v>
      </c>
      <c r="AT334" s="61" t="s">
        <v>28</v>
      </c>
      <c r="AU334" s="66">
        <f t="shared" si="391"/>
        <v>0</v>
      </c>
      <c r="AV334" s="66">
        <f t="shared" si="392"/>
        <v>0</v>
      </c>
      <c r="AW334" s="66">
        <f t="shared" si="393"/>
        <v>0</v>
      </c>
      <c r="AX334" s="66">
        <f t="shared" si="394"/>
        <v>0</v>
      </c>
      <c r="AY334" s="66">
        <f t="shared" si="395"/>
        <v>0</v>
      </c>
      <c r="AZ334" s="66">
        <f t="shared" si="396"/>
        <v>0</v>
      </c>
      <c r="BA334" s="66">
        <f t="shared" si="397"/>
        <v>0</v>
      </c>
      <c r="BB334" s="74">
        <f t="shared" si="398"/>
        <v>0</v>
      </c>
    </row>
    <row r="335" spans="1:54" hidden="1" x14ac:dyDescent="0.25">
      <c r="A335" s="61" t="s">
        <v>29</v>
      </c>
      <c r="B335" s="136">
        <f t="shared" si="399"/>
        <v>0</v>
      </c>
      <c r="C335" s="138">
        <f t="shared" si="400"/>
        <v>0</v>
      </c>
      <c r="D335" s="138">
        <f t="shared" si="400"/>
        <v>0</v>
      </c>
      <c r="E335" s="138">
        <f t="shared" si="400"/>
        <v>0</v>
      </c>
      <c r="F335" s="138">
        <f t="shared" si="400"/>
        <v>0</v>
      </c>
      <c r="G335" s="138">
        <f t="shared" si="400"/>
        <v>0</v>
      </c>
      <c r="H335" s="138">
        <f t="shared" si="400"/>
        <v>0</v>
      </c>
      <c r="I335" s="138">
        <f t="shared" si="400"/>
        <v>0</v>
      </c>
      <c r="J335" s="77">
        <f t="shared" si="371"/>
        <v>0</v>
      </c>
      <c r="K335" s="61" t="s">
        <v>29</v>
      </c>
      <c r="L335" s="66">
        <f t="shared" si="372"/>
        <v>0</v>
      </c>
      <c r="M335" s="66">
        <f t="shared" si="373"/>
        <v>0</v>
      </c>
      <c r="N335" s="66">
        <f t="shared" si="374"/>
        <v>0</v>
      </c>
      <c r="O335" s="66">
        <f t="shared" si="375"/>
        <v>0</v>
      </c>
      <c r="P335" s="66">
        <f t="shared" si="376"/>
        <v>0</v>
      </c>
      <c r="Q335" s="66">
        <f t="shared" si="377"/>
        <v>0</v>
      </c>
      <c r="R335" s="66">
        <f t="shared" si="378"/>
        <v>0</v>
      </c>
      <c r="S335" s="74">
        <f t="shared" si="379"/>
        <v>0</v>
      </c>
      <c r="T335" s="61" t="s">
        <v>29</v>
      </c>
      <c r="U335" s="72">
        <f t="shared" si="401"/>
        <v>0</v>
      </c>
      <c r="V335" s="72">
        <f t="shared" si="401"/>
        <v>0</v>
      </c>
      <c r="W335" s="72">
        <f t="shared" si="401"/>
        <v>0</v>
      </c>
      <c r="X335" s="72">
        <f t="shared" si="401"/>
        <v>0</v>
      </c>
      <c r="Y335" s="72">
        <f t="shared" si="401"/>
        <v>0</v>
      </c>
      <c r="Z335" s="72">
        <f t="shared" si="401"/>
        <v>0</v>
      </c>
      <c r="AA335" s="72">
        <f t="shared" si="401"/>
        <v>0</v>
      </c>
      <c r="AB335" s="61" t="s">
        <v>29</v>
      </c>
      <c r="AC335" s="72">
        <f t="shared" ref="AC335:AI335" si="410">AC64</f>
        <v>0</v>
      </c>
      <c r="AD335" s="72">
        <f t="shared" si="410"/>
        <v>0</v>
      </c>
      <c r="AE335" s="72">
        <f t="shared" si="410"/>
        <v>0</v>
      </c>
      <c r="AF335" s="72">
        <f t="shared" si="410"/>
        <v>0</v>
      </c>
      <c r="AG335" s="72">
        <f t="shared" si="410"/>
        <v>0</v>
      </c>
      <c r="AH335" s="72">
        <f t="shared" si="410"/>
        <v>0</v>
      </c>
      <c r="AI335" s="72">
        <f t="shared" si="410"/>
        <v>0</v>
      </c>
      <c r="AJ335" s="61" t="s">
        <v>29</v>
      </c>
      <c r="AK335" s="66">
        <f t="shared" si="382"/>
        <v>0</v>
      </c>
      <c r="AL335" s="66">
        <f t="shared" si="383"/>
        <v>0</v>
      </c>
      <c r="AM335" s="66">
        <f t="shared" si="384"/>
        <v>0</v>
      </c>
      <c r="AN335" s="66">
        <f t="shared" si="385"/>
        <v>0</v>
      </c>
      <c r="AO335" s="66">
        <f t="shared" si="386"/>
        <v>0</v>
      </c>
      <c r="AP335" s="66">
        <f t="shared" si="387"/>
        <v>0</v>
      </c>
      <c r="AQ335" s="66">
        <f t="shared" si="388"/>
        <v>0</v>
      </c>
      <c r="AR335" s="74">
        <f t="shared" si="389"/>
        <v>0</v>
      </c>
      <c r="AS335" s="74">
        <f t="shared" si="390"/>
        <v>0</v>
      </c>
      <c r="AT335" s="61" t="s">
        <v>29</v>
      </c>
      <c r="AU335" s="66">
        <f t="shared" si="391"/>
        <v>0</v>
      </c>
      <c r="AV335" s="66">
        <f t="shared" si="392"/>
        <v>0</v>
      </c>
      <c r="AW335" s="66">
        <f t="shared" si="393"/>
        <v>0</v>
      </c>
      <c r="AX335" s="66">
        <f t="shared" si="394"/>
        <v>0</v>
      </c>
      <c r="AY335" s="66">
        <f t="shared" si="395"/>
        <v>0</v>
      </c>
      <c r="AZ335" s="66">
        <f t="shared" si="396"/>
        <v>0</v>
      </c>
      <c r="BA335" s="66">
        <f t="shared" si="397"/>
        <v>0</v>
      </c>
      <c r="BB335" s="74">
        <f t="shared" si="398"/>
        <v>0</v>
      </c>
    </row>
    <row r="336" spans="1:54" hidden="1" x14ac:dyDescent="0.25">
      <c r="A336" s="61" t="s">
        <v>30</v>
      </c>
      <c r="B336" s="136">
        <f t="shared" si="399"/>
        <v>0</v>
      </c>
      <c r="C336" s="138">
        <f t="shared" si="400"/>
        <v>0</v>
      </c>
      <c r="D336" s="138">
        <f t="shared" si="400"/>
        <v>0</v>
      </c>
      <c r="E336" s="138">
        <f t="shared" si="400"/>
        <v>0</v>
      </c>
      <c r="F336" s="138">
        <f t="shared" si="400"/>
        <v>0</v>
      </c>
      <c r="G336" s="138">
        <f t="shared" si="400"/>
        <v>0</v>
      </c>
      <c r="H336" s="138">
        <f t="shared" si="400"/>
        <v>0</v>
      </c>
      <c r="I336" s="138">
        <f t="shared" si="400"/>
        <v>0</v>
      </c>
      <c r="J336" s="77">
        <f t="shared" si="371"/>
        <v>0</v>
      </c>
      <c r="K336" s="61" t="s">
        <v>30</v>
      </c>
      <c r="L336" s="66">
        <f t="shared" si="372"/>
        <v>0</v>
      </c>
      <c r="M336" s="66">
        <f t="shared" si="373"/>
        <v>0</v>
      </c>
      <c r="N336" s="66">
        <f t="shared" si="374"/>
        <v>0</v>
      </c>
      <c r="O336" s="66">
        <f t="shared" si="375"/>
        <v>0</v>
      </c>
      <c r="P336" s="66">
        <f t="shared" si="376"/>
        <v>0</v>
      </c>
      <c r="Q336" s="66">
        <f t="shared" si="377"/>
        <v>0</v>
      </c>
      <c r="R336" s="66">
        <f t="shared" si="378"/>
        <v>0</v>
      </c>
      <c r="S336" s="74">
        <f t="shared" si="379"/>
        <v>0</v>
      </c>
      <c r="T336" s="61" t="s">
        <v>30</v>
      </c>
      <c r="U336" s="72">
        <f t="shared" si="401"/>
        <v>0</v>
      </c>
      <c r="V336" s="72">
        <f t="shared" si="401"/>
        <v>0</v>
      </c>
      <c r="W336" s="72">
        <f t="shared" si="401"/>
        <v>0</v>
      </c>
      <c r="X336" s="72">
        <f t="shared" si="401"/>
        <v>0</v>
      </c>
      <c r="Y336" s="72">
        <f t="shared" si="401"/>
        <v>0</v>
      </c>
      <c r="Z336" s="72">
        <f t="shared" si="401"/>
        <v>0</v>
      </c>
      <c r="AA336" s="72">
        <f t="shared" si="401"/>
        <v>0</v>
      </c>
      <c r="AB336" s="61" t="s">
        <v>30</v>
      </c>
      <c r="AC336" s="72">
        <f t="shared" ref="AC336:AI336" si="411">AC65</f>
        <v>0</v>
      </c>
      <c r="AD336" s="72">
        <f t="shared" si="411"/>
        <v>0</v>
      </c>
      <c r="AE336" s="72">
        <f t="shared" si="411"/>
        <v>0</v>
      </c>
      <c r="AF336" s="72">
        <f t="shared" si="411"/>
        <v>0</v>
      </c>
      <c r="AG336" s="72">
        <f t="shared" si="411"/>
        <v>0</v>
      </c>
      <c r="AH336" s="72">
        <f t="shared" si="411"/>
        <v>0</v>
      </c>
      <c r="AI336" s="72">
        <f t="shared" si="411"/>
        <v>0</v>
      </c>
      <c r="AJ336" s="61" t="s">
        <v>30</v>
      </c>
      <c r="AK336" s="66">
        <f t="shared" si="382"/>
        <v>0</v>
      </c>
      <c r="AL336" s="66">
        <f t="shared" si="383"/>
        <v>0</v>
      </c>
      <c r="AM336" s="66">
        <f t="shared" si="384"/>
        <v>0</v>
      </c>
      <c r="AN336" s="66">
        <f t="shared" si="385"/>
        <v>0</v>
      </c>
      <c r="AO336" s="66">
        <f t="shared" si="386"/>
        <v>0</v>
      </c>
      <c r="AP336" s="66">
        <f t="shared" si="387"/>
        <v>0</v>
      </c>
      <c r="AQ336" s="66">
        <f t="shared" si="388"/>
        <v>0</v>
      </c>
      <c r="AR336" s="74">
        <f t="shared" si="389"/>
        <v>0</v>
      </c>
      <c r="AS336" s="74">
        <f t="shared" si="390"/>
        <v>0</v>
      </c>
      <c r="AT336" s="61" t="s">
        <v>30</v>
      </c>
      <c r="AU336" s="66">
        <f t="shared" si="391"/>
        <v>0</v>
      </c>
      <c r="AV336" s="66">
        <f t="shared" si="392"/>
        <v>0</v>
      </c>
      <c r="AW336" s="66">
        <f t="shared" si="393"/>
        <v>0</v>
      </c>
      <c r="AX336" s="66">
        <f t="shared" si="394"/>
        <v>0</v>
      </c>
      <c r="AY336" s="66">
        <f t="shared" si="395"/>
        <v>0</v>
      </c>
      <c r="AZ336" s="66">
        <f t="shared" si="396"/>
        <v>0</v>
      </c>
      <c r="BA336" s="66">
        <f t="shared" si="397"/>
        <v>0</v>
      </c>
      <c r="BB336" s="74">
        <f t="shared" si="398"/>
        <v>0</v>
      </c>
    </row>
    <row r="337" spans="1:54" hidden="1" x14ac:dyDescent="0.25">
      <c r="A337" s="61" t="s">
        <v>31</v>
      </c>
      <c r="B337" s="136">
        <f t="shared" si="399"/>
        <v>0</v>
      </c>
      <c r="C337" s="138">
        <f t="shared" si="400"/>
        <v>0</v>
      </c>
      <c r="D337" s="138">
        <f t="shared" si="400"/>
        <v>0</v>
      </c>
      <c r="E337" s="138">
        <f t="shared" si="400"/>
        <v>0</v>
      </c>
      <c r="F337" s="138">
        <f t="shared" si="400"/>
        <v>0</v>
      </c>
      <c r="G337" s="138">
        <f t="shared" si="400"/>
        <v>0</v>
      </c>
      <c r="H337" s="138">
        <f t="shared" si="400"/>
        <v>0</v>
      </c>
      <c r="I337" s="138">
        <f t="shared" si="400"/>
        <v>0</v>
      </c>
      <c r="J337" s="77">
        <f t="shared" si="371"/>
        <v>0</v>
      </c>
      <c r="K337" s="61" t="s">
        <v>31</v>
      </c>
      <c r="L337" s="66">
        <f t="shared" si="372"/>
        <v>0</v>
      </c>
      <c r="M337" s="66">
        <f t="shared" si="373"/>
        <v>0</v>
      </c>
      <c r="N337" s="66">
        <f t="shared" si="374"/>
        <v>0</v>
      </c>
      <c r="O337" s="66">
        <f t="shared" si="375"/>
        <v>0</v>
      </c>
      <c r="P337" s="66">
        <f t="shared" si="376"/>
        <v>0</v>
      </c>
      <c r="Q337" s="66">
        <f t="shared" si="377"/>
        <v>0</v>
      </c>
      <c r="R337" s="66">
        <f t="shared" si="378"/>
        <v>0</v>
      </c>
      <c r="S337" s="74">
        <f t="shared" si="379"/>
        <v>0</v>
      </c>
      <c r="T337" s="61" t="s">
        <v>31</v>
      </c>
      <c r="U337" s="72">
        <f t="shared" si="401"/>
        <v>0</v>
      </c>
      <c r="V337" s="72">
        <f t="shared" si="401"/>
        <v>0</v>
      </c>
      <c r="W337" s="72">
        <f t="shared" si="401"/>
        <v>0</v>
      </c>
      <c r="X337" s="72">
        <f t="shared" si="401"/>
        <v>0</v>
      </c>
      <c r="Y337" s="72">
        <f t="shared" si="401"/>
        <v>0</v>
      </c>
      <c r="Z337" s="72">
        <f t="shared" si="401"/>
        <v>0</v>
      </c>
      <c r="AA337" s="72">
        <f t="shared" si="401"/>
        <v>0</v>
      </c>
      <c r="AB337" s="61" t="s">
        <v>31</v>
      </c>
      <c r="AC337" s="72">
        <f t="shared" ref="AC337:AI337" si="412">AC66</f>
        <v>0</v>
      </c>
      <c r="AD337" s="72">
        <f t="shared" si="412"/>
        <v>0</v>
      </c>
      <c r="AE337" s="72">
        <f t="shared" si="412"/>
        <v>0</v>
      </c>
      <c r="AF337" s="72">
        <f t="shared" si="412"/>
        <v>0</v>
      </c>
      <c r="AG337" s="72">
        <f t="shared" si="412"/>
        <v>0</v>
      </c>
      <c r="AH337" s="72">
        <f t="shared" si="412"/>
        <v>0</v>
      </c>
      <c r="AI337" s="72">
        <f t="shared" si="412"/>
        <v>0</v>
      </c>
      <c r="AJ337" s="61" t="s">
        <v>31</v>
      </c>
      <c r="AK337" s="66">
        <f t="shared" si="382"/>
        <v>0</v>
      </c>
      <c r="AL337" s="66">
        <f t="shared" si="383"/>
        <v>0</v>
      </c>
      <c r="AM337" s="66">
        <f t="shared" si="384"/>
        <v>0</v>
      </c>
      <c r="AN337" s="66">
        <f t="shared" si="385"/>
        <v>0</v>
      </c>
      <c r="AO337" s="66">
        <f t="shared" si="386"/>
        <v>0</v>
      </c>
      <c r="AP337" s="66">
        <f t="shared" si="387"/>
        <v>0</v>
      </c>
      <c r="AQ337" s="66">
        <f t="shared" si="388"/>
        <v>0</v>
      </c>
      <c r="AR337" s="74">
        <f t="shared" si="389"/>
        <v>0</v>
      </c>
      <c r="AS337" s="74">
        <f t="shared" si="390"/>
        <v>0</v>
      </c>
      <c r="AT337" s="61" t="s">
        <v>31</v>
      </c>
      <c r="AU337" s="66">
        <f t="shared" si="391"/>
        <v>0</v>
      </c>
      <c r="AV337" s="66">
        <f t="shared" si="392"/>
        <v>0</v>
      </c>
      <c r="AW337" s="66">
        <f t="shared" si="393"/>
        <v>0</v>
      </c>
      <c r="AX337" s="66">
        <f t="shared" si="394"/>
        <v>0</v>
      </c>
      <c r="AY337" s="66">
        <f t="shared" si="395"/>
        <v>0</v>
      </c>
      <c r="AZ337" s="66">
        <f t="shared" si="396"/>
        <v>0</v>
      </c>
      <c r="BA337" s="66">
        <f t="shared" si="397"/>
        <v>0</v>
      </c>
      <c r="BB337" s="74">
        <f t="shared" si="398"/>
        <v>0</v>
      </c>
    </row>
    <row r="338" spans="1:54" ht="15.75" hidden="1" thickBot="1" x14ac:dyDescent="0.3">
      <c r="A338" s="61" t="s">
        <v>32</v>
      </c>
      <c r="B338" s="136">
        <f t="shared" si="399"/>
        <v>0</v>
      </c>
      <c r="C338" s="164">
        <f t="shared" si="400"/>
        <v>0</v>
      </c>
      <c r="D338" s="138">
        <f t="shared" si="400"/>
        <v>0</v>
      </c>
      <c r="E338" s="138">
        <f t="shared" si="400"/>
        <v>0</v>
      </c>
      <c r="F338" s="138">
        <f t="shared" si="400"/>
        <v>0</v>
      </c>
      <c r="G338" s="164">
        <f t="shared" si="400"/>
        <v>0</v>
      </c>
      <c r="H338" s="138">
        <f t="shared" si="400"/>
        <v>0</v>
      </c>
      <c r="I338" s="138">
        <f t="shared" si="400"/>
        <v>0</v>
      </c>
      <c r="J338" s="77">
        <f t="shared" si="371"/>
        <v>0</v>
      </c>
      <c r="K338" s="61" t="s">
        <v>32</v>
      </c>
      <c r="L338" s="66">
        <f t="shared" si="372"/>
        <v>0</v>
      </c>
      <c r="M338" s="66">
        <f t="shared" si="373"/>
        <v>0</v>
      </c>
      <c r="N338" s="66">
        <f t="shared" si="374"/>
        <v>0</v>
      </c>
      <c r="O338" s="66">
        <f t="shared" si="375"/>
        <v>0</v>
      </c>
      <c r="P338" s="66">
        <f t="shared" si="376"/>
        <v>0</v>
      </c>
      <c r="Q338" s="66">
        <f t="shared" si="377"/>
        <v>0</v>
      </c>
      <c r="R338" s="66">
        <f t="shared" si="378"/>
        <v>0</v>
      </c>
      <c r="S338" s="74">
        <f t="shared" si="379"/>
        <v>0</v>
      </c>
      <c r="T338" s="61" t="s">
        <v>32</v>
      </c>
      <c r="U338" s="170">
        <f t="shared" si="401"/>
        <v>0</v>
      </c>
      <c r="V338" s="72">
        <f t="shared" si="401"/>
        <v>0</v>
      </c>
      <c r="W338" s="72">
        <f t="shared" si="401"/>
        <v>0</v>
      </c>
      <c r="X338" s="72">
        <f t="shared" si="401"/>
        <v>0</v>
      </c>
      <c r="Y338" s="170">
        <f t="shared" si="401"/>
        <v>0</v>
      </c>
      <c r="Z338" s="72">
        <f t="shared" si="401"/>
        <v>0</v>
      </c>
      <c r="AA338" s="72">
        <f t="shared" si="401"/>
        <v>0</v>
      </c>
      <c r="AB338" s="61" t="s">
        <v>32</v>
      </c>
      <c r="AC338" s="170">
        <f t="shared" ref="AC338:AI338" si="413">AC67</f>
        <v>0</v>
      </c>
      <c r="AD338" s="72">
        <f t="shared" si="413"/>
        <v>0</v>
      </c>
      <c r="AE338" s="72">
        <f t="shared" si="413"/>
        <v>0</v>
      </c>
      <c r="AF338" s="72">
        <f t="shared" si="413"/>
        <v>0</v>
      </c>
      <c r="AG338" s="170">
        <f t="shared" si="413"/>
        <v>0</v>
      </c>
      <c r="AH338" s="72">
        <f t="shared" si="413"/>
        <v>0</v>
      </c>
      <c r="AI338" s="72">
        <f t="shared" si="413"/>
        <v>0</v>
      </c>
      <c r="AJ338" s="61" t="s">
        <v>32</v>
      </c>
      <c r="AK338" s="66">
        <f t="shared" si="382"/>
        <v>0</v>
      </c>
      <c r="AL338" s="66">
        <f t="shared" si="383"/>
        <v>0</v>
      </c>
      <c r="AM338" s="66">
        <f t="shared" si="384"/>
        <v>0</v>
      </c>
      <c r="AN338" s="66">
        <f t="shared" si="385"/>
        <v>0</v>
      </c>
      <c r="AO338" s="66">
        <f t="shared" si="386"/>
        <v>0</v>
      </c>
      <c r="AP338" s="66">
        <f t="shared" si="387"/>
        <v>0</v>
      </c>
      <c r="AQ338" s="66">
        <f t="shared" si="388"/>
        <v>0</v>
      </c>
      <c r="AR338" s="74">
        <f t="shared" si="389"/>
        <v>0</v>
      </c>
      <c r="AS338" s="74">
        <f t="shared" si="390"/>
        <v>0</v>
      </c>
      <c r="AT338" s="61" t="s">
        <v>32</v>
      </c>
      <c r="AU338" s="66">
        <f t="shared" si="391"/>
        <v>0</v>
      </c>
      <c r="AV338" s="66">
        <f t="shared" si="392"/>
        <v>0</v>
      </c>
      <c r="AW338" s="66">
        <f t="shared" si="393"/>
        <v>0</v>
      </c>
      <c r="AX338" s="66">
        <f t="shared" si="394"/>
        <v>0</v>
      </c>
      <c r="AY338" s="66">
        <f t="shared" si="395"/>
        <v>0</v>
      </c>
      <c r="AZ338" s="66">
        <f t="shared" si="396"/>
        <v>0</v>
      </c>
      <c r="BA338" s="66">
        <f t="shared" si="397"/>
        <v>0</v>
      </c>
      <c r="BB338" s="74">
        <f t="shared" si="398"/>
        <v>0</v>
      </c>
    </row>
    <row r="339" spans="1:54" ht="15.75" hidden="1" thickBot="1" x14ac:dyDescent="0.3">
      <c r="A339" s="61" t="s">
        <v>33</v>
      </c>
      <c r="B339" s="167">
        <f t="shared" si="399"/>
        <v>891.05465088137817</v>
      </c>
      <c r="C339" s="166">
        <f t="shared" si="400"/>
        <v>0.95867393734203976</v>
      </c>
      <c r="D339" s="163">
        <f t="shared" si="400"/>
        <v>0</v>
      </c>
      <c r="E339" s="138">
        <f t="shared" si="400"/>
        <v>0</v>
      </c>
      <c r="F339" s="162">
        <f t="shared" si="400"/>
        <v>0</v>
      </c>
      <c r="G339" s="166">
        <f t="shared" si="400"/>
        <v>4.1326062657960266E-2</v>
      </c>
      <c r="H339" s="163">
        <f t="shared" si="400"/>
        <v>0</v>
      </c>
      <c r="I339" s="138">
        <f t="shared" si="400"/>
        <v>0</v>
      </c>
      <c r="J339" s="77">
        <f t="shared" si="371"/>
        <v>1</v>
      </c>
      <c r="K339" s="61" t="s">
        <v>33</v>
      </c>
      <c r="L339" s="66">
        <f t="shared" si="372"/>
        <v>854.23087054738744</v>
      </c>
      <c r="M339" s="66">
        <f t="shared" si="373"/>
        <v>0</v>
      </c>
      <c r="N339" s="66">
        <f t="shared" si="374"/>
        <v>0</v>
      </c>
      <c r="O339" s="66">
        <f t="shared" si="375"/>
        <v>0</v>
      </c>
      <c r="P339" s="66">
        <f t="shared" si="376"/>
        <v>36.823780333990747</v>
      </c>
      <c r="Q339" s="66">
        <f t="shared" si="377"/>
        <v>0</v>
      </c>
      <c r="R339" s="66">
        <f t="shared" si="378"/>
        <v>0</v>
      </c>
      <c r="S339" s="74">
        <f t="shared" si="379"/>
        <v>891.05465088137817</v>
      </c>
      <c r="T339" s="173" t="s">
        <v>33</v>
      </c>
      <c r="U339" s="172">
        <f t="shared" si="401"/>
        <v>0.91488114222814387</v>
      </c>
      <c r="V339" s="169">
        <f t="shared" si="401"/>
        <v>0</v>
      </c>
      <c r="W339" s="72">
        <f t="shared" si="401"/>
        <v>0</v>
      </c>
      <c r="X339" s="168">
        <f t="shared" si="401"/>
        <v>0</v>
      </c>
      <c r="Y339" s="172">
        <f t="shared" si="401"/>
        <v>0.81974963794016631</v>
      </c>
      <c r="Z339" s="169">
        <f t="shared" si="401"/>
        <v>0</v>
      </c>
      <c r="AA339" s="72">
        <f t="shared" si="401"/>
        <v>0</v>
      </c>
      <c r="AB339" s="173" t="s">
        <v>33</v>
      </c>
      <c r="AC339" s="172">
        <f t="shared" ref="AC339:AI339" si="414">AC68</f>
        <v>0.97</v>
      </c>
      <c r="AD339" s="169">
        <f t="shared" si="414"/>
        <v>0</v>
      </c>
      <c r="AE339" s="72">
        <f t="shared" si="414"/>
        <v>0</v>
      </c>
      <c r="AF339" s="168">
        <f t="shared" si="414"/>
        <v>0</v>
      </c>
      <c r="AG339" s="172">
        <f t="shared" si="414"/>
        <v>0.85</v>
      </c>
      <c r="AH339" s="169">
        <f t="shared" si="414"/>
        <v>0</v>
      </c>
      <c r="AI339" s="72">
        <f t="shared" si="414"/>
        <v>0</v>
      </c>
      <c r="AJ339" s="61" t="s">
        <v>33</v>
      </c>
      <c r="AK339" s="66">
        <f t="shared" si="382"/>
        <v>781.51971457293553</v>
      </c>
      <c r="AL339" s="66">
        <f t="shared" si="383"/>
        <v>0</v>
      </c>
      <c r="AM339" s="66">
        <f t="shared" si="384"/>
        <v>0</v>
      </c>
      <c r="AN339" s="66">
        <f t="shared" si="385"/>
        <v>0</v>
      </c>
      <c r="AO339" s="66">
        <f t="shared" si="386"/>
        <v>30.186280596377131</v>
      </c>
      <c r="AP339" s="66">
        <f t="shared" si="387"/>
        <v>0</v>
      </c>
      <c r="AQ339" s="66">
        <f t="shared" si="388"/>
        <v>0</v>
      </c>
      <c r="AR339" s="74">
        <f t="shared" si="389"/>
        <v>811.7059951693127</v>
      </c>
      <c r="AS339" s="74">
        <f t="shared" si="390"/>
        <v>79.348655712065465</v>
      </c>
      <c r="AT339" s="61" t="s">
        <v>33</v>
      </c>
      <c r="AU339" s="66">
        <f t="shared" si="391"/>
        <v>48.540443152608489</v>
      </c>
      <c r="AV339" s="66">
        <f t="shared" si="392"/>
        <v>0</v>
      </c>
      <c r="AW339" s="66">
        <f t="shared" si="393"/>
        <v>0</v>
      </c>
      <c r="AX339" s="66">
        <f t="shared" si="394"/>
        <v>0</v>
      </c>
      <c r="AY339" s="66">
        <f t="shared" si="395"/>
        <v>1.3105090441352962</v>
      </c>
      <c r="AZ339" s="66">
        <f t="shared" si="396"/>
        <v>0</v>
      </c>
      <c r="BA339" s="66">
        <f t="shared" si="397"/>
        <v>0</v>
      </c>
      <c r="BB339" s="74">
        <f t="shared" si="398"/>
        <v>49.850952196743783</v>
      </c>
    </row>
    <row r="340" spans="1:54" hidden="1" x14ac:dyDescent="0.25">
      <c r="A340" s="61" t="s">
        <v>34</v>
      </c>
      <c r="B340" s="136">
        <f t="shared" si="399"/>
        <v>0</v>
      </c>
      <c r="C340" s="165">
        <f t="shared" si="400"/>
        <v>0</v>
      </c>
      <c r="D340" s="138">
        <f t="shared" si="400"/>
        <v>0</v>
      </c>
      <c r="E340" s="138">
        <f t="shared" si="400"/>
        <v>0</v>
      </c>
      <c r="F340" s="138">
        <f t="shared" si="400"/>
        <v>0</v>
      </c>
      <c r="G340" s="165">
        <f t="shared" si="400"/>
        <v>0</v>
      </c>
      <c r="H340" s="138">
        <f t="shared" si="400"/>
        <v>0</v>
      </c>
      <c r="I340" s="138">
        <f t="shared" si="400"/>
        <v>0</v>
      </c>
      <c r="J340" s="77">
        <f t="shared" si="371"/>
        <v>0</v>
      </c>
      <c r="K340" s="61" t="s">
        <v>34</v>
      </c>
      <c r="L340" s="66">
        <f t="shared" si="372"/>
        <v>0</v>
      </c>
      <c r="M340" s="66">
        <f t="shared" si="373"/>
        <v>0</v>
      </c>
      <c r="N340" s="66">
        <f t="shared" si="374"/>
        <v>0</v>
      </c>
      <c r="O340" s="66">
        <f t="shared" si="375"/>
        <v>0</v>
      </c>
      <c r="P340" s="66">
        <f t="shared" si="376"/>
        <v>0</v>
      </c>
      <c r="Q340" s="66">
        <f t="shared" si="377"/>
        <v>0</v>
      </c>
      <c r="R340" s="66">
        <f t="shared" si="378"/>
        <v>0</v>
      </c>
      <c r="S340" s="74">
        <f>SUM(L340:R340)</f>
        <v>0</v>
      </c>
      <c r="T340" s="61" t="s">
        <v>34</v>
      </c>
      <c r="U340" s="171">
        <f t="shared" si="401"/>
        <v>0</v>
      </c>
      <c r="V340" s="72">
        <f t="shared" si="401"/>
        <v>0</v>
      </c>
      <c r="W340" s="72">
        <f t="shared" si="401"/>
        <v>0</v>
      </c>
      <c r="X340" s="72">
        <f t="shared" si="401"/>
        <v>0</v>
      </c>
      <c r="Y340" s="171">
        <f t="shared" si="401"/>
        <v>0</v>
      </c>
      <c r="Z340" s="72">
        <f t="shared" si="401"/>
        <v>0</v>
      </c>
      <c r="AA340" s="72">
        <f t="shared" si="401"/>
        <v>0</v>
      </c>
      <c r="AB340" s="61" t="s">
        <v>34</v>
      </c>
      <c r="AC340" s="171">
        <f t="shared" ref="AC340:AI340" si="415">AC69</f>
        <v>0</v>
      </c>
      <c r="AD340" s="72">
        <f t="shared" si="415"/>
        <v>0</v>
      </c>
      <c r="AE340" s="72">
        <f t="shared" si="415"/>
        <v>0</v>
      </c>
      <c r="AF340" s="72">
        <f t="shared" si="415"/>
        <v>0</v>
      </c>
      <c r="AG340" s="171">
        <f t="shared" si="415"/>
        <v>0</v>
      </c>
      <c r="AH340" s="72">
        <f t="shared" si="415"/>
        <v>0</v>
      </c>
      <c r="AI340" s="72">
        <f t="shared" si="415"/>
        <v>0</v>
      </c>
      <c r="AJ340" s="61" t="s">
        <v>34</v>
      </c>
      <c r="AK340" s="66">
        <f t="shared" si="382"/>
        <v>0</v>
      </c>
      <c r="AL340" s="66">
        <f t="shared" si="383"/>
        <v>0</v>
      </c>
      <c r="AM340" s="66">
        <f t="shared" si="384"/>
        <v>0</v>
      </c>
      <c r="AN340" s="66">
        <f t="shared" si="385"/>
        <v>0</v>
      </c>
      <c r="AO340" s="66">
        <f t="shared" si="386"/>
        <v>0</v>
      </c>
      <c r="AP340" s="66">
        <f t="shared" si="387"/>
        <v>0</v>
      </c>
      <c r="AQ340" s="66">
        <f t="shared" si="388"/>
        <v>0</v>
      </c>
      <c r="AR340" s="74">
        <f t="shared" si="389"/>
        <v>0</v>
      </c>
      <c r="AS340" s="74">
        <f t="shared" si="390"/>
        <v>0</v>
      </c>
      <c r="AT340" s="61" t="s">
        <v>34</v>
      </c>
      <c r="AU340" s="66">
        <f t="shared" si="391"/>
        <v>0</v>
      </c>
      <c r="AV340" s="66">
        <f t="shared" si="392"/>
        <v>0</v>
      </c>
      <c r="AW340" s="66">
        <f t="shared" si="393"/>
        <v>0</v>
      </c>
      <c r="AX340" s="66">
        <f t="shared" si="394"/>
        <v>0</v>
      </c>
      <c r="AY340" s="66">
        <f t="shared" si="395"/>
        <v>0</v>
      </c>
      <c r="AZ340" s="66">
        <f t="shared" si="396"/>
        <v>0</v>
      </c>
      <c r="BA340" s="66">
        <f t="shared" si="397"/>
        <v>0</v>
      </c>
      <c r="BB340" s="74">
        <f t="shared" si="398"/>
        <v>0</v>
      </c>
    </row>
    <row r="341" spans="1:54" hidden="1" x14ac:dyDescent="0.25">
      <c r="A341" s="61" t="s">
        <v>35</v>
      </c>
      <c r="B341" s="136">
        <f t="shared" si="399"/>
        <v>0</v>
      </c>
      <c r="C341" s="138">
        <f t="shared" si="400"/>
        <v>0</v>
      </c>
      <c r="D341" s="138">
        <f t="shared" si="400"/>
        <v>0</v>
      </c>
      <c r="E341" s="138">
        <f t="shared" si="400"/>
        <v>0</v>
      </c>
      <c r="F341" s="138">
        <f t="shared" si="400"/>
        <v>0</v>
      </c>
      <c r="G341" s="138">
        <f t="shared" si="400"/>
        <v>0</v>
      </c>
      <c r="H341" s="138">
        <f t="shared" si="400"/>
        <v>0</v>
      </c>
      <c r="I341" s="138">
        <f t="shared" si="400"/>
        <v>0</v>
      </c>
      <c r="J341" s="77">
        <f t="shared" si="371"/>
        <v>0</v>
      </c>
      <c r="K341" s="61" t="s">
        <v>35</v>
      </c>
      <c r="L341" s="66">
        <f t="shared" si="372"/>
        <v>0</v>
      </c>
      <c r="M341" s="66">
        <f t="shared" si="373"/>
        <v>0</v>
      </c>
      <c r="N341" s="66">
        <f t="shared" si="374"/>
        <v>0</v>
      </c>
      <c r="O341" s="66">
        <f t="shared" si="375"/>
        <v>0</v>
      </c>
      <c r="P341" s="66">
        <f t="shared" si="376"/>
        <v>0</v>
      </c>
      <c r="Q341" s="66">
        <f t="shared" si="377"/>
        <v>0</v>
      </c>
      <c r="R341" s="66">
        <f t="shared" si="378"/>
        <v>0</v>
      </c>
      <c r="S341" s="74">
        <f>SUM(L341:R341)</f>
        <v>0</v>
      </c>
      <c r="T341" s="61" t="s">
        <v>35</v>
      </c>
      <c r="U341" s="72">
        <f t="shared" si="401"/>
        <v>0</v>
      </c>
      <c r="V341" s="72">
        <f t="shared" si="401"/>
        <v>0</v>
      </c>
      <c r="W341" s="72">
        <f t="shared" si="401"/>
        <v>0</v>
      </c>
      <c r="X341" s="72">
        <f t="shared" si="401"/>
        <v>0</v>
      </c>
      <c r="Y341" s="72">
        <f t="shared" si="401"/>
        <v>0</v>
      </c>
      <c r="Z341" s="72">
        <f t="shared" si="401"/>
        <v>0</v>
      </c>
      <c r="AA341" s="72">
        <f t="shared" si="401"/>
        <v>0</v>
      </c>
      <c r="AB341" s="61" t="s">
        <v>35</v>
      </c>
      <c r="AC341" s="72">
        <f t="shared" ref="AC341:AI341" si="416">AC70</f>
        <v>0</v>
      </c>
      <c r="AD341" s="72">
        <f t="shared" si="416"/>
        <v>0</v>
      </c>
      <c r="AE341" s="72">
        <f t="shared" si="416"/>
        <v>0</v>
      </c>
      <c r="AF341" s="72">
        <f t="shared" si="416"/>
        <v>0</v>
      </c>
      <c r="AG341" s="72">
        <f t="shared" si="416"/>
        <v>0</v>
      </c>
      <c r="AH341" s="72">
        <f t="shared" si="416"/>
        <v>0</v>
      </c>
      <c r="AI341" s="72">
        <f t="shared" si="416"/>
        <v>0</v>
      </c>
      <c r="AJ341" s="61" t="s">
        <v>35</v>
      </c>
      <c r="AK341" s="66">
        <f t="shared" si="382"/>
        <v>0</v>
      </c>
      <c r="AL341" s="66">
        <f t="shared" si="383"/>
        <v>0</v>
      </c>
      <c r="AM341" s="66">
        <f t="shared" si="384"/>
        <v>0</v>
      </c>
      <c r="AN341" s="66">
        <f t="shared" si="385"/>
        <v>0</v>
      </c>
      <c r="AO341" s="66">
        <f t="shared" si="386"/>
        <v>0</v>
      </c>
      <c r="AP341" s="66">
        <f t="shared" si="387"/>
        <v>0</v>
      </c>
      <c r="AQ341" s="66">
        <f t="shared" si="388"/>
        <v>0</v>
      </c>
      <c r="AR341" s="74">
        <f t="shared" si="389"/>
        <v>0</v>
      </c>
      <c r="AS341" s="74">
        <f t="shared" si="390"/>
        <v>0</v>
      </c>
      <c r="AT341" s="61" t="s">
        <v>35</v>
      </c>
      <c r="AU341" s="66">
        <f t="shared" si="391"/>
        <v>0</v>
      </c>
      <c r="AV341" s="66">
        <f t="shared" si="392"/>
        <v>0</v>
      </c>
      <c r="AW341" s="66">
        <f t="shared" si="393"/>
        <v>0</v>
      </c>
      <c r="AX341" s="66">
        <f t="shared" si="394"/>
        <v>0</v>
      </c>
      <c r="AY341" s="66">
        <f t="shared" si="395"/>
        <v>0</v>
      </c>
      <c r="AZ341" s="66">
        <f t="shared" si="396"/>
        <v>0</v>
      </c>
      <c r="BA341" s="66">
        <f t="shared" si="397"/>
        <v>0</v>
      </c>
      <c r="BB341" s="74">
        <f t="shared" si="398"/>
        <v>0</v>
      </c>
    </row>
    <row r="342" spans="1:54" hidden="1" x14ac:dyDescent="0.25">
      <c r="A342" s="61" t="s">
        <v>36</v>
      </c>
      <c r="B342" s="136">
        <f t="shared" si="399"/>
        <v>0</v>
      </c>
      <c r="C342" s="138">
        <f t="shared" si="400"/>
        <v>0</v>
      </c>
      <c r="D342" s="138">
        <f t="shared" si="400"/>
        <v>0</v>
      </c>
      <c r="E342" s="138">
        <f t="shared" si="400"/>
        <v>0</v>
      </c>
      <c r="F342" s="138">
        <f t="shared" si="400"/>
        <v>0</v>
      </c>
      <c r="G342" s="138">
        <f t="shared" si="400"/>
        <v>0</v>
      </c>
      <c r="H342" s="138">
        <f t="shared" si="400"/>
        <v>0</v>
      </c>
      <c r="I342" s="138">
        <f t="shared" si="400"/>
        <v>0</v>
      </c>
      <c r="J342" s="77">
        <f t="shared" si="371"/>
        <v>0</v>
      </c>
      <c r="K342" s="61" t="s">
        <v>36</v>
      </c>
      <c r="L342" s="66">
        <f t="shared" si="372"/>
        <v>0</v>
      </c>
      <c r="M342" s="66">
        <f t="shared" si="373"/>
        <v>0</v>
      </c>
      <c r="N342" s="66">
        <f t="shared" si="374"/>
        <v>0</v>
      </c>
      <c r="O342" s="66">
        <f t="shared" si="375"/>
        <v>0</v>
      </c>
      <c r="P342" s="66">
        <f t="shared" si="376"/>
        <v>0</v>
      </c>
      <c r="Q342" s="66">
        <f t="shared" si="377"/>
        <v>0</v>
      </c>
      <c r="R342" s="66">
        <f t="shared" si="378"/>
        <v>0</v>
      </c>
      <c r="S342" s="74">
        <f>SUM(L342:R342)</f>
        <v>0</v>
      </c>
      <c r="T342" s="61" t="s">
        <v>36</v>
      </c>
      <c r="U342" s="72">
        <f t="shared" si="401"/>
        <v>0</v>
      </c>
      <c r="V342" s="72">
        <f t="shared" si="401"/>
        <v>0</v>
      </c>
      <c r="W342" s="72">
        <f t="shared" si="401"/>
        <v>0</v>
      </c>
      <c r="X342" s="72">
        <f t="shared" si="401"/>
        <v>0</v>
      </c>
      <c r="Y342" s="72">
        <f t="shared" si="401"/>
        <v>0</v>
      </c>
      <c r="Z342" s="72">
        <f t="shared" si="401"/>
        <v>0</v>
      </c>
      <c r="AA342" s="72">
        <f t="shared" si="401"/>
        <v>0</v>
      </c>
      <c r="AB342" s="61" t="s">
        <v>36</v>
      </c>
      <c r="AC342" s="72">
        <f t="shared" ref="AC342:AI342" si="417">AC71</f>
        <v>0</v>
      </c>
      <c r="AD342" s="72">
        <f t="shared" si="417"/>
        <v>0</v>
      </c>
      <c r="AE342" s="72">
        <f t="shared" si="417"/>
        <v>0</v>
      </c>
      <c r="AF342" s="72">
        <f t="shared" si="417"/>
        <v>0</v>
      </c>
      <c r="AG342" s="72">
        <f t="shared" si="417"/>
        <v>0</v>
      </c>
      <c r="AH342" s="72">
        <f t="shared" si="417"/>
        <v>0</v>
      </c>
      <c r="AI342" s="72">
        <f t="shared" si="417"/>
        <v>0</v>
      </c>
      <c r="AJ342" s="61" t="s">
        <v>36</v>
      </c>
      <c r="AK342" s="66">
        <f t="shared" si="382"/>
        <v>0</v>
      </c>
      <c r="AL342" s="66">
        <f t="shared" si="383"/>
        <v>0</v>
      </c>
      <c r="AM342" s="66">
        <f t="shared" si="384"/>
        <v>0</v>
      </c>
      <c r="AN342" s="66">
        <f t="shared" si="385"/>
        <v>0</v>
      </c>
      <c r="AO342" s="66">
        <f t="shared" si="386"/>
        <v>0</v>
      </c>
      <c r="AP342" s="66">
        <f t="shared" si="387"/>
        <v>0</v>
      </c>
      <c r="AQ342" s="66">
        <f t="shared" si="388"/>
        <v>0</v>
      </c>
      <c r="AR342" s="74">
        <f t="shared" si="389"/>
        <v>0</v>
      </c>
      <c r="AS342" s="74">
        <f t="shared" si="390"/>
        <v>0</v>
      </c>
      <c r="AT342" s="61" t="s">
        <v>36</v>
      </c>
      <c r="AU342" s="66">
        <f t="shared" si="391"/>
        <v>0</v>
      </c>
      <c r="AV342" s="66">
        <f t="shared" si="392"/>
        <v>0</v>
      </c>
      <c r="AW342" s="66">
        <f t="shared" si="393"/>
        <v>0</v>
      </c>
      <c r="AX342" s="66">
        <f t="shared" si="394"/>
        <v>0</v>
      </c>
      <c r="AY342" s="66">
        <f t="shared" si="395"/>
        <v>0</v>
      </c>
      <c r="AZ342" s="66">
        <f t="shared" si="396"/>
        <v>0</v>
      </c>
      <c r="BA342" s="66">
        <f t="shared" si="397"/>
        <v>0</v>
      </c>
      <c r="BB342" s="74">
        <f t="shared" si="398"/>
        <v>0</v>
      </c>
    </row>
    <row r="343" spans="1:54" hidden="1" x14ac:dyDescent="0.25">
      <c r="A343" s="61" t="s">
        <v>37</v>
      </c>
      <c r="B343" s="136">
        <f t="shared" si="399"/>
        <v>0</v>
      </c>
      <c r="C343" s="138">
        <f t="shared" si="400"/>
        <v>0</v>
      </c>
      <c r="D343" s="138">
        <f t="shared" si="400"/>
        <v>0</v>
      </c>
      <c r="E343" s="138">
        <f t="shared" si="400"/>
        <v>0</v>
      </c>
      <c r="F343" s="138">
        <f t="shared" si="400"/>
        <v>0</v>
      </c>
      <c r="G343" s="138">
        <f t="shared" si="400"/>
        <v>0</v>
      </c>
      <c r="H343" s="138">
        <f t="shared" si="400"/>
        <v>0</v>
      </c>
      <c r="I343" s="138">
        <f t="shared" si="400"/>
        <v>0</v>
      </c>
      <c r="J343" s="77">
        <f t="shared" si="371"/>
        <v>0</v>
      </c>
      <c r="K343" s="61" t="s">
        <v>37</v>
      </c>
      <c r="L343" s="66">
        <f t="shared" si="372"/>
        <v>0</v>
      </c>
      <c r="M343" s="66">
        <f t="shared" si="373"/>
        <v>0</v>
      </c>
      <c r="N343" s="66">
        <f t="shared" si="374"/>
        <v>0</v>
      </c>
      <c r="O343" s="66">
        <f t="shared" si="375"/>
        <v>0</v>
      </c>
      <c r="P343" s="66">
        <f t="shared" si="376"/>
        <v>0</v>
      </c>
      <c r="Q343" s="66">
        <f t="shared" si="377"/>
        <v>0</v>
      </c>
      <c r="R343" s="66">
        <f t="shared" si="378"/>
        <v>0</v>
      </c>
      <c r="S343" s="74">
        <f>SUM(L343:R343)</f>
        <v>0</v>
      </c>
      <c r="T343" s="61" t="s">
        <v>37</v>
      </c>
      <c r="U343" s="72">
        <f t="shared" si="401"/>
        <v>0</v>
      </c>
      <c r="V343" s="72">
        <f t="shared" si="401"/>
        <v>0</v>
      </c>
      <c r="W343" s="72">
        <f t="shared" si="401"/>
        <v>0</v>
      </c>
      <c r="X343" s="72">
        <f t="shared" si="401"/>
        <v>0</v>
      </c>
      <c r="Y343" s="72">
        <f t="shared" si="401"/>
        <v>0</v>
      </c>
      <c r="Z343" s="72">
        <f t="shared" si="401"/>
        <v>0</v>
      </c>
      <c r="AA343" s="72">
        <f t="shared" si="401"/>
        <v>0</v>
      </c>
      <c r="AB343" s="61" t="s">
        <v>37</v>
      </c>
      <c r="AC343" s="72">
        <f t="shared" ref="AC343:AI343" si="418">AC72</f>
        <v>0</v>
      </c>
      <c r="AD343" s="72">
        <f t="shared" si="418"/>
        <v>0</v>
      </c>
      <c r="AE343" s="72">
        <f t="shared" si="418"/>
        <v>0</v>
      </c>
      <c r="AF343" s="72">
        <f t="shared" si="418"/>
        <v>0</v>
      </c>
      <c r="AG343" s="72">
        <f t="shared" si="418"/>
        <v>0</v>
      </c>
      <c r="AH343" s="72">
        <f t="shared" si="418"/>
        <v>0</v>
      </c>
      <c r="AI343" s="72">
        <f t="shared" si="418"/>
        <v>0</v>
      </c>
      <c r="AJ343" s="61" t="s">
        <v>37</v>
      </c>
      <c r="AK343" s="66">
        <f t="shared" si="382"/>
        <v>0</v>
      </c>
      <c r="AL343" s="66">
        <f t="shared" si="383"/>
        <v>0</v>
      </c>
      <c r="AM343" s="66">
        <f t="shared" si="384"/>
        <v>0</v>
      </c>
      <c r="AN343" s="66">
        <f t="shared" si="385"/>
        <v>0</v>
      </c>
      <c r="AO343" s="66">
        <f t="shared" si="386"/>
        <v>0</v>
      </c>
      <c r="AP343" s="66">
        <f t="shared" si="387"/>
        <v>0</v>
      </c>
      <c r="AQ343" s="66">
        <f t="shared" si="388"/>
        <v>0</v>
      </c>
      <c r="AR343" s="74">
        <f t="shared" si="389"/>
        <v>0</v>
      </c>
      <c r="AS343" s="74">
        <f t="shared" si="390"/>
        <v>0</v>
      </c>
      <c r="AT343" s="61" t="s">
        <v>37</v>
      </c>
      <c r="AU343" s="66">
        <f t="shared" si="391"/>
        <v>0</v>
      </c>
      <c r="AV343" s="66">
        <f t="shared" si="392"/>
        <v>0</v>
      </c>
      <c r="AW343" s="66">
        <f t="shared" si="393"/>
        <v>0</v>
      </c>
      <c r="AX343" s="66">
        <f t="shared" si="394"/>
        <v>0</v>
      </c>
      <c r="AY343" s="66">
        <f t="shared" si="395"/>
        <v>0</v>
      </c>
      <c r="AZ343" s="66">
        <f t="shared" si="396"/>
        <v>0</v>
      </c>
      <c r="BA343" s="66">
        <f t="shared" si="397"/>
        <v>0</v>
      </c>
      <c r="BB343" s="74">
        <f t="shared" si="398"/>
        <v>0</v>
      </c>
    </row>
    <row r="344" spans="1:54" hidden="1" x14ac:dyDescent="0.25">
      <c r="A344" s="59"/>
      <c r="B344" s="69">
        <f>SUM(B326:B343)</f>
        <v>18414.958322440056</v>
      </c>
      <c r="C344" s="70"/>
      <c r="D344" s="70"/>
      <c r="E344" s="70"/>
      <c r="F344" s="70"/>
      <c r="G344" s="70"/>
      <c r="H344" s="70"/>
      <c r="I344" s="70"/>
      <c r="J344" s="70"/>
      <c r="K344" s="73" t="s">
        <v>38</v>
      </c>
      <c r="L344" s="74">
        <f t="shared" ref="L344" si="419">SUM(L326:L343)</f>
        <v>854.23087054738744</v>
      </c>
      <c r="M344" s="74">
        <f>SUM(M326:M343)</f>
        <v>17523.903671558677</v>
      </c>
      <c r="N344" s="74">
        <f t="shared" ref="N344:S344" si="420">SUM(N326:N343)</f>
        <v>0</v>
      </c>
      <c r="O344" s="74">
        <f t="shared" si="420"/>
        <v>0</v>
      </c>
      <c r="P344" s="74">
        <f t="shared" si="420"/>
        <v>36.823780333990747</v>
      </c>
      <c r="Q344" s="74">
        <f t="shared" si="420"/>
        <v>0</v>
      </c>
      <c r="R344" s="74">
        <f t="shared" si="420"/>
        <v>0</v>
      </c>
      <c r="S344" s="74">
        <f t="shared" si="420"/>
        <v>18414.958322440056</v>
      </c>
      <c r="T344" s="71"/>
      <c r="U344" s="70"/>
      <c r="V344" s="70"/>
      <c r="W344" s="70"/>
      <c r="X344" s="70"/>
      <c r="Y344" s="70"/>
      <c r="Z344" s="70"/>
      <c r="AA344" s="70"/>
      <c r="AB344" s="70"/>
      <c r="AC344" s="70"/>
      <c r="AD344" s="70"/>
      <c r="AE344" s="70"/>
      <c r="AF344" s="70"/>
      <c r="AG344" s="70"/>
      <c r="AH344" s="70"/>
      <c r="AI344" s="70"/>
      <c r="AJ344" s="73" t="s">
        <v>38</v>
      </c>
      <c r="AK344" s="74">
        <f t="shared" ref="AK344:AS344" si="421">SUM(AK326:AK343)</f>
        <v>781.51971457293553</v>
      </c>
      <c r="AL344" s="74">
        <f t="shared" si="421"/>
        <v>14020.266979824844</v>
      </c>
      <c r="AM344" s="74">
        <f t="shared" si="421"/>
        <v>0</v>
      </c>
      <c r="AN344" s="74">
        <f t="shared" si="421"/>
        <v>0</v>
      </c>
      <c r="AO344" s="74">
        <f t="shared" si="421"/>
        <v>30.186280596377131</v>
      </c>
      <c r="AP344" s="74">
        <f t="shared" si="421"/>
        <v>0</v>
      </c>
      <c r="AQ344" s="74">
        <f t="shared" si="421"/>
        <v>0</v>
      </c>
      <c r="AR344" s="74">
        <f t="shared" si="421"/>
        <v>14831.972974994158</v>
      </c>
      <c r="AS344" s="74">
        <f t="shared" si="421"/>
        <v>3582.9853474458982</v>
      </c>
      <c r="AT344" s="73" t="s">
        <v>38</v>
      </c>
      <c r="AU344" s="74">
        <f t="shared" ref="AU344:BB344" si="422">SUM(AU326:AU343)</f>
        <v>48.540443152608489</v>
      </c>
      <c r="AV344" s="74">
        <f t="shared" si="422"/>
        <v>1029.4719305882711</v>
      </c>
      <c r="AW344" s="74">
        <f t="shared" si="422"/>
        <v>0</v>
      </c>
      <c r="AX344" s="74">
        <f t="shared" si="422"/>
        <v>0</v>
      </c>
      <c r="AY344" s="74">
        <f t="shared" si="422"/>
        <v>1.3105090441352962</v>
      </c>
      <c r="AZ344" s="74">
        <f t="shared" si="422"/>
        <v>0</v>
      </c>
      <c r="BA344" s="74">
        <f t="shared" si="422"/>
        <v>0</v>
      </c>
      <c r="BB344" s="74">
        <f t="shared" si="422"/>
        <v>1079.3228827850148</v>
      </c>
    </row>
    <row r="345" spans="1:54" hidden="1" x14ac:dyDescent="0.25"/>
    <row r="346" spans="1:54" hidden="1" x14ac:dyDescent="0.25">
      <c r="A346" s="125" t="s">
        <v>158</v>
      </c>
    </row>
    <row r="347" spans="1:54" hidden="1" x14ac:dyDescent="0.25">
      <c r="A347" s="145" t="s">
        <v>0</v>
      </c>
      <c r="B347" s="145"/>
      <c r="C347" s="145"/>
      <c r="D347" s="145"/>
      <c r="E347" s="145"/>
      <c r="F347" s="145"/>
      <c r="G347" s="145"/>
      <c r="H347" s="145"/>
      <c r="I347" s="145"/>
      <c r="J347" s="78" t="s">
        <v>1</v>
      </c>
      <c r="K347" s="79">
        <v>2016</v>
      </c>
      <c r="L347" s="57"/>
      <c r="M347" s="57"/>
      <c r="N347" s="57"/>
      <c r="O347" s="57"/>
      <c r="P347" s="57"/>
      <c r="Q347" s="57"/>
      <c r="R347" s="57"/>
      <c r="S347" s="58"/>
      <c r="T347" s="59"/>
      <c r="U347" s="57"/>
      <c r="V347" s="57"/>
      <c r="W347" s="57"/>
      <c r="X347" s="57"/>
      <c r="Y347" s="57"/>
      <c r="Z347" s="57"/>
      <c r="AA347" s="57"/>
      <c r="AB347" s="57"/>
      <c r="AC347" s="57"/>
      <c r="AD347" s="57"/>
      <c r="AE347" s="57"/>
      <c r="AF347" s="57"/>
      <c r="AG347" s="57"/>
      <c r="AH347" s="57"/>
      <c r="AI347" s="57"/>
      <c r="AJ347" s="59"/>
      <c r="AK347" s="57"/>
      <c r="AL347" s="57"/>
      <c r="AM347" s="57"/>
      <c r="AN347" s="57"/>
      <c r="AO347" s="57"/>
      <c r="AP347" s="57"/>
      <c r="AQ347" s="57"/>
      <c r="AR347" s="57"/>
      <c r="AS347" s="57"/>
      <c r="AT347" s="59"/>
      <c r="AU347" s="59"/>
      <c r="AV347" s="59"/>
      <c r="AW347" s="59"/>
      <c r="AX347" s="59"/>
      <c r="AY347" s="59"/>
      <c r="AZ347" s="59"/>
      <c r="BA347" s="59"/>
      <c r="BB347" s="59"/>
    </row>
    <row r="348" spans="1:54" hidden="1" x14ac:dyDescent="0.25">
      <c r="A348" s="139" t="str">
        <f>A346</f>
        <v>ALIMENTOS E BEBIDAS - OUTROS ALIMENTÍCIOS - AMOSTRA</v>
      </c>
      <c r="B348" s="140"/>
      <c r="C348" s="140"/>
      <c r="D348" s="140"/>
      <c r="E348" s="140"/>
      <c r="F348" s="140"/>
      <c r="G348" s="140"/>
      <c r="H348" s="140"/>
      <c r="I348" s="140"/>
      <c r="J348" s="141"/>
      <c r="K348" s="227" t="str">
        <f>A348</f>
        <v>ALIMENTOS E BEBIDAS - OUTROS ALIMENTÍCIOS - AMOSTRA</v>
      </c>
      <c r="L348" s="233"/>
      <c r="M348" s="233"/>
      <c r="N348" s="233"/>
      <c r="O348" s="233"/>
      <c r="P348" s="233"/>
      <c r="Q348" s="233"/>
      <c r="R348" s="233"/>
      <c r="S348" s="234"/>
      <c r="T348" s="229" t="str">
        <f>K348</f>
        <v>ALIMENTOS E BEBIDAS - OUTROS ALIMENTÍCIOS - AMOSTRA</v>
      </c>
      <c r="U348" s="230"/>
      <c r="V348" s="230"/>
      <c r="W348" s="230"/>
      <c r="X348" s="230"/>
      <c r="Y348" s="230"/>
      <c r="Z348" s="230"/>
      <c r="AA348" s="230"/>
      <c r="AB348" s="229" t="str">
        <f>T348</f>
        <v>ALIMENTOS E BEBIDAS - OUTROS ALIMENTÍCIOS - AMOSTRA</v>
      </c>
      <c r="AC348" s="230"/>
      <c r="AD348" s="230"/>
      <c r="AE348" s="230"/>
      <c r="AF348" s="230"/>
      <c r="AG348" s="230"/>
      <c r="AH348" s="230"/>
      <c r="AI348" s="235"/>
      <c r="AJ348" s="229" t="str">
        <f>AB348</f>
        <v>ALIMENTOS E BEBIDAS - OUTROS ALIMENTÍCIOS - AMOSTRA</v>
      </c>
      <c r="AK348" s="230"/>
      <c r="AL348" s="230"/>
      <c r="AM348" s="230"/>
      <c r="AN348" s="230"/>
      <c r="AO348" s="230"/>
      <c r="AP348" s="230"/>
      <c r="AQ348" s="230"/>
      <c r="AR348" s="230"/>
      <c r="AS348" s="230"/>
      <c r="AT348" s="229" t="str">
        <f>AJ348</f>
        <v>ALIMENTOS E BEBIDAS - OUTROS ALIMENTÍCIOS - AMOSTRA</v>
      </c>
      <c r="AU348" s="230"/>
      <c r="AV348" s="230"/>
      <c r="AW348" s="230"/>
      <c r="AX348" s="230"/>
      <c r="AY348" s="230"/>
      <c r="AZ348" s="230"/>
      <c r="BA348" s="230"/>
      <c r="BB348" s="230"/>
    </row>
    <row r="349" spans="1:54" hidden="1" x14ac:dyDescent="0.25">
      <c r="A349" s="135" t="s">
        <v>2</v>
      </c>
      <c r="B349" s="60" t="s">
        <v>3</v>
      </c>
      <c r="C349" s="142" t="s">
        <v>4</v>
      </c>
      <c r="D349" s="143"/>
      <c r="E349" s="143"/>
      <c r="F349" s="143"/>
      <c r="G349" s="143"/>
      <c r="H349" s="143"/>
      <c r="I349" s="143"/>
      <c r="J349" s="144"/>
      <c r="K349" s="135" t="s">
        <v>2</v>
      </c>
      <c r="L349" s="241" t="s">
        <v>5</v>
      </c>
      <c r="M349" s="242"/>
      <c r="N349" s="242"/>
      <c r="O349" s="242"/>
      <c r="P349" s="242"/>
      <c r="Q349" s="242"/>
      <c r="R349" s="242"/>
      <c r="S349" s="242"/>
      <c r="T349" s="135" t="s">
        <v>2</v>
      </c>
      <c r="U349" s="241" t="s">
        <v>6</v>
      </c>
      <c r="V349" s="241"/>
      <c r="W349" s="241"/>
      <c r="X349" s="241"/>
      <c r="Y349" s="241"/>
      <c r="Z349" s="241"/>
      <c r="AA349" s="241"/>
      <c r="AB349" s="135" t="s">
        <v>2</v>
      </c>
      <c r="AC349" s="241" t="s">
        <v>7</v>
      </c>
      <c r="AD349" s="242"/>
      <c r="AE349" s="242"/>
      <c r="AF349" s="242"/>
      <c r="AG349" s="242"/>
      <c r="AH349" s="242"/>
      <c r="AI349" s="243"/>
      <c r="AJ349" s="135" t="s">
        <v>2</v>
      </c>
      <c r="AK349" s="241" t="s">
        <v>8</v>
      </c>
      <c r="AL349" s="242"/>
      <c r="AM349" s="242"/>
      <c r="AN349" s="242"/>
      <c r="AO349" s="242"/>
      <c r="AP349" s="242"/>
      <c r="AQ349" s="242"/>
      <c r="AR349" s="242"/>
      <c r="AS349" s="75" t="s">
        <v>9</v>
      </c>
      <c r="AT349" s="135" t="s">
        <v>2</v>
      </c>
      <c r="AU349" s="241" t="s">
        <v>10</v>
      </c>
      <c r="AV349" s="241"/>
      <c r="AW349" s="241"/>
      <c r="AX349" s="241"/>
      <c r="AY349" s="241"/>
      <c r="AZ349" s="241"/>
      <c r="BA349" s="241"/>
      <c r="BB349" s="241"/>
    </row>
    <row r="350" spans="1:54" hidden="1" x14ac:dyDescent="0.25">
      <c r="A350" s="61"/>
      <c r="B350" s="62" t="s">
        <v>11</v>
      </c>
      <c r="C350" s="63" t="s">
        <v>12</v>
      </c>
      <c r="D350" s="63" t="s">
        <v>13</v>
      </c>
      <c r="E350" s="63" t="s">
        <v>14</v>
      </c>
      <c r="F350" s="63" t="s">
        <v>15</v>
      </c>
      <c r="G350" s="64" t="s">
        <v>16</v>
      </c>
      <c r="H350" s="63" t="s">
        <v>17</v>
      </c>
      <c r="I350" s="63" t="s">
        <v>18</v>
      </c>
      <c r="J350" s="65" t="s">
        <v>19</v>
      </c>
      <c r="K350" s="61"/>
      <c r="L350" s="63" t="s">
        <v>12</v>
      </c>
      <c r="M350" s="63" t="s">
        <v>13</v>
      </c>
      <c r="N350" s="63" t="s">
        <v>14</v>
      </c>
      <c r="O350" s="63" t="s">
        <v>15</v>
      </c>
      <c r="P350" s="64" t="s">
        <v>16</v>
      </c>
      <c r="Q350" s="63" t="s">
        <v>17</v>
      </c>
      <c r="R350" s="63" t="s">
        <v>18</v>
      </c>
      <c r="S350" s="62" t="s">
        <v>19</v>
      </c>
      <c r="T350" s="61"/>
      <c r="U350" s="63" t="s">
        <v>12</v>
      </c>
      <c r="V350" s="63" t="s">
        <v>13</v>
      </c>
      <c r="W350" s="63" t="s">
        <v>14</v>
      </c>
      <c r="X350" s="63" t="s">
        <v>15</v>
      </c>
      <c r="Y350" s="64" t="s">
        <v>16</v>
      </c>
      <c r="Z350" s="63" t="s">
        <v>17</v>
      </c>
      <c r="AA350" s="63" t="s">
        <v>18</v>
      </c>
      <c r="AB350" s="61"/>
      <c r="AC350" s="63" t="s">
        <v>12</v>
      </c>
      <c r="AD350" s="63" t="s">
        <v>13</v>
      </c>
      <c r="AE350" s="63" t="s">
        <v>14</v>
      </c>
      <c r="AF350" s="63" t="s">
        <v>15</v>
      </c>
      <c r="AG350" s="64" t="s">
        <v>16</v>
      </c>
      <c r="AH350" s="63" t="s">
        <v>17</v>
      </c>
      <c r="AI350" s="65" t="s">
        <v>18</v>
      </c>
      <c r="AJ350" s="61"/>
      <c r="AK350" s="63" t="s">
        <v>12</v>
      </c>
      <c r="AL350" s="63" t="s">
        <v>13</v>
      </c>
      <c r="AM350" s="63" t="s">
        <v>14</v>
      </c>
      <c r="AN350" s="63" t="s">
        <v>15</v>
      </c>
      <c r="AO350" s="64" t="s">
        <v>16</v>
      </c>
      <c r="AP350" s="63" t="s">
        <v>17</v>
      </c>
      <c r="AQ350" s="63" t="s">
        <v>18</v>
      </c>
      <c r="AR350" s="76" t="s">
        <v>19</v>
      </c>
      <c r="AS350" s="76" t="s">
        <v>11</v>
      </c>
      <c r="AT350" s="61"/>
      <c r="AU350" s="63" t="s">
        <v>12</v>
      </c>
      <c r="AV350" s="63" t="s">
        <v>13</v>
      </c>
      <c r="AW350" s="63" t="s">
        <v>14</v>
      </c>
      <c r="AX350" s="63" t="s">
        <v>15</v>
      </c>
      <c r="AY350" s="64" t="s">
        <v>16</v>
      </c>
      <c r="AZ350" s="63" t="s">
        <v>17</v>
      </c>
      <c r="BA350" s="63" t="s">
        <v>18</v>
      </c>
      <c r="BB350" s="76" t="s">
        <v>19</v>
      </c>
    </row>
    <row r="351" spans="1:54" hidden="1" x14ac:dyDescent="0.25">
      <c r="A351" s="61" t="s">
        <v>20</v>
      </c>
      <c r="B351" s="136">
        <f>B80+B105+B130+B155+B179+B227+B251</f>
        <v>738.73397673090517</v>
      </c>
      <c r="C351" s="138" t="e">
        <f>IF(L351=0,"",IFERROR(L351/$B351,""))</f>
        <v>#REF!</v>
      </c>
      <c r="D351" s="138" t="e">
        <f>IF(M351=0,"",IFERROR(M351/$B351,""))</f>
        <v>#REF!</v>
      </c>
      <c r="E351" s="138" t="e">
        <f t="shared" ref="E351:E368" si="423">IF(N351=0,"",IFERROR(N351/$B351,""))</f>
        <v>#REF!</v>
      </c>
      <c r="F351" s="138" t="e">
        <f t="shared" ref="F351:F368" si="424">IF(O351=0,"",IFERROR(O351/$B351,""))</f>
        <v>#REF!</v>
      </c>
      <c r="G351" s="138" t="e">
        <f t="shared" ref="G351:G368" si="425">IF(P351=0,"",IFERROR(P351/$B351,""))</f>
        <v>#REF!</v>
      </c>
      <c r="H351" s="138" t="e">
        <f t="shared" ref="H351:H368" si="426">IF(Q351=0,"",IFERROR(Q351/$B351,""))</f>
        <v>#REF!</v>
      </c>
      <c r="I351" s="138" t="e">
        <f t="shared" ref="I351:I368" si="427">IF(R351=0,"",IFERROR(R351/$B351,""))</f>
        <v>#REF!</v>
      </c>
      <c r="J351" s="77" t="e">
        <f t="shared" ref="J351:J368" si="428">SUM(C351:I351)</f>
        <v>#REF!</v>
      </c>
      <c r="K351" s="61" t="s">
        <v>20</v>
      </c>
      <c r="L351" s="66" t="e">
        <f>L80+L105+L130+L155+L179+L227+L251</f>
        <v>#REF!</v>
      </c>
      <c r="M351" s="66" t="e">
        <f t="shared" ref="M351:R351" si="429">M80+M105+M130+M155+M179+M227+M251</f>
        <v>#REF!</v>
      </c>
      <c r="N351" s="66" t="e">
        <f t="shared" si="429"/>
        <v>#REF!</v>
      </c>
      <c r="O351" s="66" t="e">
        <f t="shared" si="429"/>
        <v>#REF!</v>
      </c>
      <c r="P351" s="66" t="e">
        <f t="shared" si="429"/>
        <v>#REF!</v>
      </c>
      <c r="Q351" s="66" t="e">
        <f t="shared" si="429"/>
        <v>#REF!</v>
      </c>
      <c r="R351" s="66" t="e">
        <f t="shared" si="429"/>
        <v>#REF!</v>
      </c>
      <c r="S351" s="74" t="e">
        <f t="shared" ref="S351:S364" si="430">SUM(L351:R351)</f>
        <v>#REF!</v>
      </c>
      <c r="T351" s="61" t="s">
        <v>20</v>
      </c>
      <c r="U351" s="72" t="e">
        <f>IF(L351=0,"",IFERROR(AK351/L351,""))</f>
        <v>#REF!</v>
      </c>
      <c r="V351" s="72" t="e">
        <f t="shared" ref="V351:V368" si="431">IF(M351=0,"",IFERROR(AL351/M351,""))</f>
        <v>#REF!</v>
      </c>
      <c r="W351" s="72" t="e">
        <f t="shared" ref="W351:W368" si="432">IF(N351=0,"",IFERROR(AM351/N351,""))</f>
        <v>#REF!</v>
      </c>
      <c r="X351" s="72" t="e">
        <f t="shared" ref="X351:X368" si="433">IF(O351=0,"",IFERROR(AN351/O351,""))</f>
        <v>#REF!</v>
      </c>
      <c r="Y351" s="72" t="e">
        <f t="shared" ref="Y351:Y368" si="434">IF(P351=0,"",IFERROR(AO351/P351,""))</f>
        <v>#REF!</v>
      </c>
      <c r="Z351" s="72" t="e">
        <f t="shared" ref="Z351:Z368" si="435">IF(Q351=0,"",IFERROR(AP351/Q351,""))</f>
        <v>#REF!</v>
      </c>
      <c r="AA351" s="72" t="e">
        <f t="shared" ref="AA351:AA368" si="436">IF(R351=0,"",IFERROR(AQ351/R351,""))</f>
        <v>#REF!</v>
      </c>
      <c r="AB351" s="61" t="s">
        <v>20</v>
      </c>
      <c r="AC351" s="80" t="str">
        <f>IFERROR(U351/(1-AU351/L351),"")</f>
        <v/>
      </c>
      <c r="AD351" s="80" t="str">
        <f t="shared" ref="AD351:AD368" si="437">IFERROR(V351/(1-AV351/M351),"")</f>
        <v/>
      </c>
      <c r="AE351" s="80" t="str">
        <f t="shared" ref="AE351:AE368" si="438">IFERROR(W351/(1-AW351/N351),"")</f>
        <v/>
      </c>
      <c r="AF351" s="80" t="str">
        <f t="shared" ref="AF351:AF368" si="439">IFERROR(X351/(1-AX351/O351),"")</f>
        <v/>
      </c>
      <c r="AG351" s="80" t="str">
        <f t="shared" ref="AG351:AG368" si="440">IFERROR(Y351/(1-AY351/P351),"")</f>
        <v/>
      </c>
      <c r="AH351" s="80" t="str">
        <f t="shared" ref="AH351:AH368" si="441">IFERROR(Z351/(1-AZ351/Q351),"")</f>
        <v/>
      </c>
      <c r="AI351" s="80" t="str">
        <f t="shared" ref="AI351:AI368" si="442">IFERROR(AA351/(1-BA351/R351),"")</f>
        <v/>
      </c>
      <c r="AJ351" s="61" t="s">
        <v>20</v>
      </c>
      <c r="AK351" s="66" t="e">
        <f>AK80+AK105+AK130+AK155+AK179+AK227+AK251</f>
        <v>#REF!</v>
      </c>
      <c r="AL351" s="66" t="e">
        <f t="shared" ref="AL351:AQ351" si="443">AL80+AL105+AL130+AL155+AL179+AL227+AL251</f>
        <v>#REF!</v>
      </c>
      <c r="AM351" s="66" t="e">
        <f t="shared" si="443"/>
        <v>#REF!</v>
      </c>
      <c r="AN351" s="66" t="e">
        <f t="shared" si="443"/>
        <v>#REF!</v>
      </c>
      <c r="AO351" s="66" t="e">
        <f t="shared" si="443"/>
        <v>#REF!</v>
      </c>
      <c r="AP351" s="66" t="e">
        <f t="shared" si="443"/>
        <v>#REF!</v>
      </c>
      <c r="AQ351" s="66" t="e">
        <f t="shared" si="443"/>
        <v>#REF!</v>
      </c>
      <c r="AR351" s="74" t="e">
        <f t="shared" ref="AR351:AR368" si="444">SUM(AK351:AQ351)</f>
        <v>#REF!</v>
      </c>
      <c r="AS351" s="74" t="e">
        <f t="shared" ref="AS351:AS368" si="445">S351-AR351</f>
        <v>#REF!</v>
      </c>
      <c r="AT351" s="61" t="s">
        <v>20</v>
      </c>
      <c r="AU351" s="66">
        <f>AU80+AU105+AU130+AU155+AU179+AU227+AU251</f>
        <v>0</v>
      </c>
      <c r="AV351" s="66">
        <f t="shared" ref="AV351:BA351" si="446">AV80+AV105+AV130+AV155+AV179+AV227+AV251</f>
        <v>23.208552028937543</v>
      </c>
      <c r="AW351" s="66">
        <f t="shared" si="446"/>
        <v>0</v>
      </c>
      <c r="AX351" s="66">
        <f t="shared" si="446"/>
        <v>0</v>
      </c>
      <c r="AY351" s="66">
        <f t="shared" si="446"/>
        <v>0</v>
      </c>
      <c r="AZ351" s="66">
        <f t="shared" si="446"/>
        <v>0</v>
      </c>
      <c r="BA351" s="66">
        <f t="shared" si="446"/>
        <v>0</v>
      </c>
      <c r="BB351" s="74">
        <f t="shared" ref="BB351:BB368" si="447">SUM(AU351:BA351)</f>
        <v>23.208552028937543</v>
      </c>
    </row>
    <row r="352" spans="1:54" hidden="1" x14ac:dyDescent="0.25">
      <c r="A352" s="61" t="s">
        <v>21</v>
      </c>
      <c r="B352" s="136">
        <f t="shared" ref="B352:B368" si="448">B81+B106+B131+B156+B180+B228+B252</f>
        <v>51.120605268998986</v>
      </c>
      <c r="C352" s="138" t="e">
        <f t="shared" ref="C352:C368" si="449">IF(L352=0,"",IFERROR(L352/$B352,""))</f>
        <v>#REF!</v>
      </c>
      <c r="D352" s="138" t="e">
        <f t="shared" ref="D352:D368" si="450">IF(M352=0,"",IFERROR(M352/$B352,""))</f>
        <v>#REF!</v>
      </c>
      <c r="E352" s="138" t="e">
        <f t="shared" si="423"/>
        <v>#REF!</v>
      </c>
      <c r="F352" s="138" t="e">
        <f t="shared" si="424"/>
        <v>#REF!</v>
      </c>
      <c r="G352" s="138" t="e">
        <f t="shared" si="425"/>
        <v>#REF!</v>
      </c>
      <c r="H352" s="138" t="e">
        <f t="shared" si="426"/>
        <v>#REF!</v>
      </c>
      <c r="I352" s="138" t="e">
        <f t="shared" si="427"/>
        <v>#REF!</v>
      </c>
      <c r="J352" s="77" t="e">
        <f t="shared" si="428"/>
        <v>#REF!</v>
      </c>
      <c r="K352" s="61" t="s">
        <v>21</v>
      </c>
      <c r="L352" s="66" t="e">
        <f t="shared" ref="L352:R352" si="451">L81+L106+L131+L156+L180+L228+L252</f>
        <v>#REF!</v>
      </c>
      <c r="M352" s="66" t="e">
        <f t="shared" si="451"/>
        <v>#REF!</v>
      </c>
      <c r="N352" s="66" t="e">
        <f t="shared" si="451"/>
        <v>#REF!</v>
      </c>
      <c r="O352" s="66" t="e">
        <f t="shared" si="451"/>
        <v>#REF!</v>
      </c>
      <c r="P352" s="66" t="e">
        <f t="shared" si="451"/>
        <v>#REF!</v>
      </c>
      <c r="Q352" s="66" t="e">
        <f t="shared" si="451"/>
        <v>#REF!</v>
      </c>
      <c r="R352" s="66" t="e">
        <f t="shared" si="451"/>
        <v>#REF!</v>
      </c>
      <c r="S352" s="74" t="e">
        <f t="shared" si="430"/>
        <v>#REF!</v>
      </c>
      <c r="T352" s="61" t="s">
        <v>21</v>
      </c>
      <c r="U352" s="72" t="e">
        <f t="shared" ref="U352:U368" si="452">IF(L352=0,"",IFERROR(AK352/L352,""))</f>
        <v>#REF!</v>
      </c>
      <c r="V352" s="72" t="e">
        <f t="shared" si="431"/>
        <v>#REF!</v>
      </c>
      <c r="W352" s="72" t="e">
        <f t="shared" si="432"/>
        <v>#REF!</v>
      </c>
      <c r="X352" s="72" t="e">
        <f t="shared" si="433"/>
        <v>#REF!</v>
      </c>
      <c r="Y352" s="72" t="e">
        <f t="shared" si="434"/>
        <v>#REF!</v>
      </c>
      <c r="Z352" s="72" t="e">
        <f t="shared" si="435"/>
        <v>#REF!</v>
      </c>
      <c r="AA352" s="72" t="e">
        <f t="shared" si="436"/>
        <v>#REF!</v>
      </c>
      <c r="AB352" s="61" t="s">
        <v>21</v>
      </c>
      <c r="AC352" s="80" t="str">
        <f t="shared" ref="AC352:AC368" si="453">IFERROR(U352/(1-AU352/L352),"")</f>
        <v/>
      </c>
      <c r="AD352" s="80" t="str">
        <f t="shared" si="437"/>
        <v/>
      </c>
      <c r="AE352" s="80" t="str">
        <f t="shared" si="438"/>
        <v/>
      </c>
      <c r="AF352" s="80" t="str">
        <f t="shared" si="439"/>
        <v/>
      </c>
      <c r="AG352" s="80" t="str">
        <f t="shared" si="440"/>
        <v/>
      </c>
      <c r="AH352" s="80" t="str">
        <f t="shared" si="441"/>
        <v/>
      </c>
      <c r="AI352" s="80" t="str">
        <f t="shared" si="442"/>
        <v/>
      </c>
      <c r="AJ352" s="61" t="s">
        <v>21</v>
      </c>
      <c r="AK352" s="66" t="e">
        <f t="shared" ref="AK352:AQ352" si="454">AK81+AK106+AK131+AK156+AK180+AK228+AK252</f>
        <v>#REF!</v>
      </c>
      <c r="AL352" s="66" t="e">
        <f t="shared" si="454"/>
        <v>#REF!</v>
      </c>
      <c r="AM352" s="66" t="e">
        <f t="shared" si="454"/>
        <v>#REF!</v>
      </c>
      <c r="AN352" s="66" t="e">
        <f t="shared" si="454"/>
        <v>#REF!</v>
      </c>
      <c r="AO352" s="66" t="e">
        <f t="shared" si="454"/>
        <v>#REF!</v>
      </c>
      <c r="AP352" s="66" t="e">
        <f t="shared" si="454"/>
        <v>#REF!</v>
      </c>
      <c r="AQ352" s="66" t="e">
        <f t="shared" si="454"/>
        <v>#REF!</v>
      </c>
      <c r="AR352" s="74" t="e">
        <f t="shared" si="444"/>
        <v>#REF!</v>
      </c>
      <c r="AS352" s="74" t="e">
        <f t="shared" si="445"/>
        <v>#REF!</v>
      </c>
      <c r="AT352" s="61" t="s">
        <v>21</v>
      </c>
      <c r="AU352" s="66">
        <f t="shared" ref="AU352:BA352" si="455">AU81+AU106+AU131+AU156+AU180+AU228+AU252</f>
        <v>0</v>
      </c>
      <c r="AV352" s="66">
        <f t="shared" si="455"/>
        <v>0</v>
      </c>
      <c r="AW352" s="66">
        <f t="shared" si="455"/>
        <v>0</v>
      </c>
      <c r="AX352" s="66">
        <f t="shared" si="455"/>
        <v>0</v>
      </c>
      <c r="AY352" s="66">
        <f t="shared" si="455"/>
        <v>0</v>
      </c>
      <c r="AZ352" s="66">
        <f t="shared" si="455"/>
        <v>0</v>
      </c>
      <c r="BA352" s="66">
        <f t="shared" si="455"/>
        <v>0</v>
      </c>
      <c r="BB352" s="74">
        <f t="shared" si="447"/>
        <v>0</v>
      </c>
    </row>
    <row r="353" spans="1:54" hidden="1" x14ac:dyDescent="0.25">
      <c r="A353" s="61" t="s">
        <v>22</v>
      </c>
      <c r="B353" s="136">
        <f t="shared" si="448"/>
        <v>0</v>
      </c>
      <c r="C353" s="138" t="e">
        <f t="shared" si="449"/>
        <v>#REF!</v>
      </c>
      <c r="D353" s="138" t="e">
        <f t="shared" si="450"/>
        <v>#REF!</v>
      </c>
      <c r="E353" s="138" t="e">
        <f t="shared" si="423"/>
        <v>#REF!</v>
      </c>
      <c r="F353" s="138" t="e">
        <f t="shared" si="424"/>
        <v>#REF!</v>
      </c>
      <c r="G353" s="138" t="e">
        <f t="shared" si="425"/>
        <v>#REF!</v>
      </c>
      <c r="H353" s="138" t="e">
        <f t="shared" si="426"/>
        <v>#REF!</v>
      </c>
      <c r="I353" s="138" t="e">
        <f t="shared" si="427"/>
        <v>#REF!</v>
      </c>
      <c r="J353" s="77" t="e">
        <f t="shared" si="428"/>
        <v>#REF!</v>
      </c>
      <c r="K353" s="61" t="s">
        <v>22</v>
      </c>
      <c r="L353" s="66" t="e">
        <f t="shared" ref="L353:R353" si="456">L82+L107+L132+L157+L181+L229+L253</f>
        <v>#REF!</v>
      </c>
      <c r="M353" s="66" t="e">
        <f t="shared" si="456"/>
        <v>#REF!</v>
      </c>
      <c r="N353" s="66" t="e">
        <f t="shared" si="456"/>
        <v>#REF!</v>
      </c>
      <c r="O353" s="66" t="e">
        <f t="shared" si="456"/>
        <v>#REF!</v>
      </c>
      <c r="P353" s="66" t="e">
        <f t="shared" si="456"/>
        <v>#REF!</v>
      </c>
      <c r="Q353" s="66" t="e">
        <f t="shared" si="456"/>
        <v>#REF!</v>
      </c>
      <c r="R353" s="66" t="e">
        <f t="shared" si="456"/>
        <v>#REF!</v>
      </c>
      <c r="S353" s="74" t="e">
        <f t="shared" si="430"/>
        <v>#REF!</v>
      </c>
      <c r="T353" s="61" t="s">
        <v>22</v>
      </c>
      <c r="U353" s="72" t="e">
        <f t="shared" si="452"/>
        <v>#REF!</v>
      </c>
      <c r="V353" s="72" t="e">
        <f t="shared" si="431"/>
        <v>#REF!</v>
      </c>
      <c r="W353" s="72" t="e">
        <f t="shared" si="432"/>
        <v>#REF!</v>
      </c>
      <c r="X353" s="72" t="e">
        <f t="shared" si="433"/>
        <v>#REF!</v>
      </c>
      <c r="Y353" s="72" t="e">
        <f t="shared" si="434"/>
        <v>#REF!</v>
      </c>
      <c r="Z353" s="72" t="e">
        <f t="shared" si="435"/>
        <v>#REF!</v>
      </c>
      <c r="AA353" s="72" t="e">
        <f t="shared" si="436"/>
        <v>#REF!</v>
      </c>
      <c r="AB353" s="61" t="s">
        <v>22</v>
      </c>
      <c r="AC353" s="80" t="str">
        <f t="shared" si="453"/>
        <v/>
      </c>
      <c r="AD353" s="80" t="str">
        <f t="shared" si="437"/>
        <v/>
      </c>
      <c r="AE353" s="80" t="str">
        <f t="shared" si="438"/>
        <v/>
      </c>
      <c r="AF353" s="80" t="str">
        <f t="shared" si="439"/>
        <v/>
      </c>
      <c r="AG353" s="80" t="str">
        <f t="shared" si="440"/>
        <v/>
      </c>
      <c r="AH353" s="80" t="str">
        <f t="shared" si="441"/>
        <v/>
      </c>
      <c r="AI353" s="80" t="str">
        <f t="shared" si="442"/>
        <v/>
      </c>
      <c r="AJ353" s="61" t="s">
        <v>22</v>
      </c>
      <c r="AK353" s="66" t="e">
        <f t="shared" ref="AK353:AQ353" si="457">AK82+AK107+AK132+AK157+AK181+AK229+AK253</f>
        <v>#REF!</v>
      </c>
      <c r="AL353" s="66" t="e">
        <f t="shared" si="457"/>
        <v>#REF!</v>
      </c>
      <c r="AM353" s="66" t="e">
        <f t="shared" si="457"/>
        <v>#REF!</v>
      </c>
      <c r="AN353" s="66" t="e">
        <f t="shared" si="457"/>
        <v>#REF!</v>
      </c>
      <c r="AO353" s="66" t="e">
        <f t="shared" si="457"/>
        <v>#REF!</v>
      </c>
      <c r="AP353" s="66" t="e">
        <f t="shared" si="457"/>
        <v>#REF!</v>
      </c>
      <c r="AQ353" s="66" t="e">
        <f t="shared" si="457"/>
        <v>#REF!</v>
      </c>
      <c r="AR353" s="74" t="e">
        <f t="shared" si="444"/>
        <v>#REF!</v>
      </c>
      <c r="AS353" s="74" t="e">
        <f t="shared" si="445"/>
        <v>#REF!</v>
      </c>
      <c r="AT353" s="61" t="s">
        <v>22</v>
      </c>
      <c r="AU353" s="66">
        <f t="shared" ref="AU353:BA353" si="458">AU82+AU107+AU132+AU157+AU181+AU229+AU253</f>
        <v>0</v>
      </c>
      <c r="AV353" s="66">
        <f t="shared" si="458"/>
        <v>0</v>
      </c>
      <c r="AW353" s="66">
        <f t="shared" si="458"/>
        <v>0</v>
      </c>
      <c r="AX353" s="66">
        <f t="shared" si="458"/>
        <v>0</v>
      </c>
      <c r="AY353" s="66">
        <f t="shared" si="458"/>
        <v>0</v>
      </c>
      <c r="AZ353" s="66">
        <f t="shared" si="458"/>
        <v>0</v>
      </c>
      <c r="BA353" s="66">
        <f t="shared" si="458"/>
        <v>0</v>
      </c>
      <c r="BB353" s="74">
        <f t="shared" si="447"/>
        <v>0</v>
      </c>
    </row>
    <row r="354" spans="1:54" hidden="1" x14ac:dyDescent="0.25">
      <c r="A354" s="61" t="s">
        <v>23</v>
      </c>
      <c r="B354" s="136">
        <f t="shared" si="448"/>
        <v>2149.5275999999999</v>
      </c>
      <c r="C354" s="138" t="e">
        <f t="shared" si="449"/>
        <v>#REF!</v>
      </c>
      <c r="D354" s="138" t="e">
        <f t="shared" si="450"/>
        <v>#REF!</v>
      </c>
      <c r="E354" s="138" t="e">
        <f t="shared" si="423"/>
        <v>#REF!</v>
      </c>
      <c r="F354" s="138" t="e">
        <f t="shared" si="424"/>
        <v>#REF!</v>
      </c>
      <c r="G354" s="138" t="e">
        <f t="shared" si="425"/>
        <v>#REF!</v>
      </c>
      <c r="H354" s="138" t="e">
        <f t="shared" si="426"/>
        <v>#REF!</v>
      </c>
      <c r="I354" s="138" t="e">
        <f t="shared" si="427"/>
        <v>#REF!</v>
      </c>
      <c r="J354" s="77" t="e">
        <f t="shared" si="428"/>
        <v>#REF!</v>
      </c>
      <c r="K354" s="61" t="s">
        <v>23</v>
      </c>
      <c r="L354" s="66" t="e">
        <f t="shared" ref="L354:R354" si="459">L83+L108+L133+L158+L182+L230+L254</f>
        <v>#REF!</v>
      </c>
      <c r="M354" s="66" t="e">
        <f t="shared" si="459"/>
        <v>#REF!</v>
      </c>
      <c r="N354" s="66" t="e">
        <f t="shared" si="459"/>
        <v>#REF!</v>
      </c>
      <c r="O354" s="66" t="e">
        <f t="shared" si="459"/>
        <v>#REF!</v>
      </c>
      <c r="P354" s="66" t="e">
        <f t="shared" si="459"/>
        <v>#REF!</v>
      </c>
      <c r="Q354" s="66" t="e">
        <f t="shared" si="459"/>
        <v>#REF!</v>
      </c>
      <c r="R354" s="66" t="e">
        <f t="shared" si="459"/>
        <v>#REF!</v>
      </c>
      <c r="S354" s="74" t="e">
        <f t="shared" si="430"/>
        <v>#REF!</v>
      </c>
      <c r="T354" s="61" t="s">
        <v>23</v>
      </c>
      <c r="U354" s="72" t="e">
        <f t="shared" si="452"/>
        <v>#REF!</v>
      </c>
      <c r="V354" s="72" t="e">
        <f t="shared" si="431"/>
        <v>#REF!</v>
      </c>
      <c r="W354" s="72" t="e">
        <f t="shared" si="432"/>
        <v>#REF!</v>
      </c>
      <c r="X354" s="72" t="e">
        <f t="shared" si="433"/>
        <v>#REF!</v>
      </c>
      <c r="Y354" s="72" t="e">
        <f t="shared" si="434"/>
        <v>#REF!</v>
      </c>
      <c r="Z354" s="72" t="e">
        <f t="shared" si="435"/>
        <v>#REF!</v>
      </c>
      <c r="AA354" s="72" t="e">
        <f t="shared" si="436"/>
        <v>#REF!</v>
      </c>
      <c r="AB354" s="61" t="s">
        <v>23</v>
      </c>
      <c r="AC354" s="80" t="str">
        <f t="shared" si="453"/>
        <v/>
      </c>
      <c r="AD354" s="80" t="str">
        <f t="shared" si="437"/>
        <v/>
      </c>
      <c r="AE354" s="80" t="str">
        <f t="shared" si="438"/>
        <v/>
      </c>
      <c r="AF354" s="80" t="str">
        <f t="shared" si="439"/>
        <v/>
      </c>
      <c r="AG354" s="80" t="str">
        <f t="shared" si="440"/>
        <v/>
      </c>
      <c r="AH354" s="80" t="str">
        <f t="shared" si="441"/>
        <v/>
      </c>
      <c r="AI354" s="80" t="str">
        <f t="shared" si="442"/>
        <v/>
      </c>
      <c r="AJ354" s="61" t="s">
        <v>23</v>
      </c>
      <c r="AK354" s="66" t="e">
        <f t="shared" ref="AK354:AQ354" si="460">AK83+AK108+AK133+AK158+AK182+AK230+AK254</f>
        <v>#REF!</v>
      </c>
      <c r="AL354" s="66" t="e">
        <f t="shared" si="460"/>
        <v>#REF!</v>
      </c>
      <c r="AM354" s="66" t="e">
        <f t="shared" si="460"/>
        <v>#REF!</v>
      </c>
      <c r="AN354" s="66" t="e">
        <f t="shared" si="460"/>
        <v>#REF!</v>
      </c>
      <c r="AO354" s="66" t="e">
        <f t="shared" si="460"/>
        <v>#REF!</v>
      </c>
      <c r="AP354" s="66" t="e">
        <f t="shared" si="460"/>
        <v>#REF!</v>
      </c>
      <c r="AQ354" s="66" t="e">
        <f t="shared" si="460"/>
        <v>#REF!</v>
      </c>
      <c r="AR354" s="74" t="e">
        <f t="shared" si="444"/>
        <v>#REF!</v>
      </c>
      <c r="AS354" s="74" t="e">
        <f t="shared" si="445"/>
        <v>#REF!</v>
      </c>
      <c r="AT354" s="61" t="s">
        <v>23</v>
      </c>
      <c r="AU354" s="66">
        <f t="shared" ref="AU354:BA354" si="461">AU83+AU108+AU133+AU158+AU182+AU230+AU254</f>
        <v>0</v>
      </c>
      <c r="AV354" s="66">
        <f t="shared" si="461"/>
        <v>42.023099694375865</v>
      </c>
      <c r="AW354" s="66">
        <f t="shared" si="461"/>
        <v>0</v>
      </c>
      <c r="AX354" s="66">
        <f t="shared" si="461"/>
        <v>0</v>
      </c>
      <c r="AY354" s="66">
        <f t="shared" si="461"/>
        <v>0</v>
      </c>
      <c r="AZ354" s="66">
        <f t="shared" si="461"/>
        <v>0</v>
      </c>
      <c r="BA354" s="66">
        <f t="shared" si="461"/>
        <v>0</v>
      </c>
      <c r="BB354" s="74">
        <f t="shared" si="447"/>
        <v>42.023099694375865</v>
      </c>
    </row>
    <row r="355" spans="1:54" hidden="1" x14ac:dyDescent="0.25">
      <c r="A355" s="67" t="s">
        <v>24</v>
      </c>
      <c r="B355" s="136">
        <f t="shared" si="448"/>
        <v>0</v>
      </c>
      <c r="C355" s="138" t="e">
        <f t="shared" si="449"/>
        <v>#REF!</v>
      </c>
      <c r="D355" s="138" t="e">
        <f t="shared" si="450"/>
        <v>#REF!</v>
      </c>
      <c r="E355" s="138" t="e">
        <f t="shared" si="423"/>
        <v>#REF!</v>
      </c>
      <c r="F355" s="138" t="e">
        <f t="shared" si="424"/>
        <v>#REF!</v>
      </c>
      <c r="G355" s="138" t="e">
        <f t="shared" si="425"/>
        <v>#REF!</v>
      </c>
      <c r="H355" s="138" t="e">
        <f t="shared" si="426"/>
        <v>#REF!</v>
      </c>
      <c r="I355" s="138" t="e">
        <f t="shared" si="427"/>
        <v>#REF!</v>
      </c>
      <c r="J355" s="77" t="e">
        <f t="shared" si="428"/>
        <v>#REF!</v>
      </c>
      <c r="K355" s="67" t="s">
        <v>24</v>
      </c>
      <c r="L355" s="66" t="e">
        <f t="shared" ref="L355:R355" si="462">L84+L109+L134+L159+L183+L231+L255</f>
        <v>#REF!</v>
      </c>
      <c r="M355" s="66" t="e">
        <f t="shared" si="462"/>
        <v>#REF!</v>
      </c>
      <c r="N355" s="66" t="e">
        <f t="shared" si="462"/>
        <v>#REF!</v>
      </c>
      <c r="O355" s="66" t="e">
        <f t="shared" si="462"/>
        <v>#REF!</v>
      </c>
      <c r="P355" s="66" t="e">
        <f t="shared" si="462"/>
        <v>#REF!</v>
      </c>
      <c r="Q355" s="66" t="e">
        <f t="shared" si="462"/>
        <v>#REF!</v>
      </c>
      <c r="R355" s="66" t="e">
        <f t="shared" si="462"/>
        <v>#REF!</v>
      </c>
      <c r="S355" s="74" t="e">
        <f t="shared" si="430"/>
        <v>#REF!</v>
      </c>
      <c r="T355" s="67" t="s">
        <v>24</v>
      </c>
      <c r="U355" s="72" t="e">
        <f t="shared" si="452"/>
        <v>#REF!</v>
      </c>
      <c r="V355" s="72" t="e">
        <f t="shared" si="431"/>
        <v>#REF!</v>
      </c>
      <c r="W355" s="72" t="e">
        <f t="shared" si="432"/>
        <v>#REF!</v>
      </c>
      <c r="X355" s="72" t="e">
        <f t="shared" si="433"/>
        <v>#REF!</v>
      </c>
      <c r="Y355" s="72" t="e">
        <f t="shared" si="434"/>
        <v>#REF!</v>
      </c>
      <c r="Z355" s="72" t="e">
        <f t="shared" si="435"/>
        <v>#REF!</v>
      </c>
      <c r="AA355" s="72" t="e">
        <f t="shared" si="436"/>
        <v>#REF!</v>
      </c>
      <c r="AB355" s="67" t="s">
        <v>24</v>
      </c>
      <c r="AC355" s="80" t="str">
        <f t="shared" si="453"/>
        <v/>
      </c>
      <c r="AD355" s="80" t="str">
        <f t="shared" si="437"/>
        <v/>
      </c>
      <c r="AE355" s="80" t="str">
        <f t="shared" si="438"/>
        <v/>
      </c>
      <c r="AF355" s="80" t="str">
        <f t="shared" si="439"/>
        <v/>
      </c>
      <c r="AG355" s="80" t="str">
        <f t="shared" si="440"/>
        <v/>
      </c>
      <c r="AH355" s="80" t="str">
        <f t="shared" si="441"/>
        <v/>
      </c>
      <c r="AI355" s="80" t="str">
        <f t="shared" si="442"/>
        <v/>
      </c>
      <c r="AJ355" s="67" t="s">
        <v>24</v>
      </c>
      <c r="AK355" s="66" t="e">
        <f t="shared" ref="AK355:AQ355" si="463">AK84+AK109+AK134+AK159+AK183+AK231+AK255</f>
        <v>#REF!</v>
      </c>
      <c r="AL355" s="66" t="e">
        <f t="shared" si="463"/>
        <v>#REF!</v>
      </c>
      <c r="AM355" s="66" t="e">
        <f t="shared" si="463"/>
        <v>#REF!</v>
      </c>
      <c r="AN355" s="66" t="e">
        <f t="shared" si="463"/>
        <v>#REF!</v>
      </c>
      <c r="AO355" s="66" t="e">
        <f t="shared" si="463"/>
        <v>#REF!</v>
      </c>
      <c r="AP355" s="66" t="e">
        <f t="shared" si="463"/>
        <v>#REF!</v>
      </c>
      <c r="AQ355" s="66" t="e">
        <f t="shared" si="463"/>
        <v>#REF!</v>
      </c>
      <c r="AR355" s="74" t="e">
        <f t="shared" si="444"/>
        <v>#REF!</v>
      </c>
      <c r="AS355" s="74" t="e">
        <f t="shared" si="445"/>
        <v>#REF!</v>
      </c>
      <c r="AT355" s="67" t="s">
        <v>24</v>
      </c>
      <c r="AU355" s="66">
        <f t="shared" ref="AU355:BA355" si="464">AU84+AU109+AU134+AU159+AU183+AU231+AU255</f>
        <v>0</v>
      </c>
      <c r="AV355" s="66">
        <f t="shared" si="464"/>
        <v>0</v>
      </c>
      <c r="AW355" s="66">
        <f t="shared" si="464"/>
        <v>0</v>
      </c>
      <c r="AX355" s="66">
        <f t="shared" si="464"/>
        <v>0</v>
      </c>
      <c r="AY355" s="66">
        <f t="shared" si="464"/>
        <v>0</v>
      </c>
      <c r="AZ355" s="66">
        <f t="shared" si="464"/>
        <v>0</v>
      </c>
      <c r="BA355" s="66">
        <f t="shared" si="464"/>
        <v>0</v>
      </c>
      <c r="BB355" s="74">
        <f t="shared" si="447"/>
        <v>0</v>
      </c>
    </row>
    <row r="356" spans="1:54" hidden="1" x14ac:dyDescent="0.25">
      <c r="A356" s="68" t="s">
        <v>25</v>
      </c>
      <c r="B356" s="136">
        <f t="shared" si="448"/>
        <v>9.9700000000000006</v>
      </c>
      <c r="C356" s="138" t="e">
        <f t="shared" si="449"/>
        <v>#REF!</v>
      </c>
      <c r="D356" s="138" t="e">
        <f t="shared" si="450"/>
        <v>#REF!</v>
      </c>
      <c r="E356" s="138" t="e">
        <f t="shared" si="423"/>
        <v>#REF!</v>
      </c>
      <c r="F356" s="138" t="e">
        <f t="shared" si="424"/>
        <v>#REF!</v>
      </c>
      <c r="G356" s="138" t="e">
        <f t="shared" si="425"/>
        <v>#REF!</v>
      </c>
      <c r="H356" s="138" t="e">
        <f t="shared" si="426"/>
        <v>#REF!</v>
      </c>
      <c r="I356" s="138" t="e">
        <f t="shared" si="427"/>
        <v>#REF!</v>
      </c>
      <c r="J356" s="77" t="e">
        <f t="shared" si="428"/>
        <v>#REF!</v>
      </c>
      <c r="K356" s="68" t="s">
        <v>25</v>
      </c>
      <c r="L356" s="66" t="e">
        <f t="shared" ref="L356:R356" si="465">L85+L110+L135+L160+L184+L232+L256</f>
        <v>#REF!</v>
      </c>
      <c r="M356" s="66" t="e">
        <f t="shared" si="465"/>
        <v>#REF!</v>
      </c>
      <c r="N356" s="66" t="e">
        <f t="shared" si="465"/>
        <v>#REF!</v>
      </c>
      <c r="O356" s="66" t="e">
        <f t="shared" si="465"/>
        <v>#REF!</v>
      </c>
      <c r="P356" s="66" t="e">
        <f t="shared" si="465"/>
        <v>#REF!</v>
      </c>
      <c r="Q356" s="66" t="e">
        <f t="shared" si="465"/>
        <v>#REF!</v>
      </c>
      <c r="R356" s="66" t="e">
        <f t="shared" si="465"/>
        <v>#REF!</v>
      </c>
      <c r="S356" s="74" t="e">
        <f t="shared" si="430"/>
        <v>#REF!</v>
      </c>
      <c r="T356" s="68" t="s">
        <v>25</v>
      </c>
      <c r="U356" s="72" t="e">
        <f t="shared" si="452"/>
        <v>#REF!</v>
      </c>
      <c r="V356" s="72" t="e">
        <f t="shared" si="431"/>
        <v>#REF!</v>
      </c>
      <c r="W356" s="72" t="e">
        <f t="shared" si="432"/>
        <v>#REF!</v>
      </c>
      <c r="X356" s="72" t="e">
        <f t="shared" si="433"/>
        <v>#REF!</v>
      </c>
      <c r="Y356" s="72" t="e">
        <f t="shared" si="434"/>
        <v>#REF!</v>
      </c>
      <c r="Z356" s="72" t="e">
        <f t="shared" si="435"/>
        <v>#REF!</v>
      </c>
      <c r="AA356" s="72" t="e">
        <f t="shared" si="436"/>
        <v>#REF!</v>
      </c>
      <c r="AB356" s="68" t="s">
        <v>25</v>
      </c>
      <c r="AC356" s="80" t="str">
        <f t="shared" si="453"/>
        <v/>
      </c>
      <c r="AD356" s="80" t="str">
        <f t="shared" si="437"/>
        <v/>
      </c>
      <c r="AE356" s="80" t="str">
        <f t="shared" si="438"/>
        <v/>
      </c>
      <c r="AF356" s="80" t="str">
        <f t="shared" si="439"/>
        <v/>
      </c>
      <c r="AG356" s="80" t="str">
        <f t="shared" si="440"/>
        <v/>
      </c>
      <c r="AH356" s="80" t="str">
        <f t="shared" si="441"/>
        <v/>
      </c>
      <c r="AI356" s="80" t="str">
        <f t="shared" si="442"/>
        <v/>
      </c>
      <c r="AJ356" s="68" t="s">
        <v>25</v>
      </c>
      <c r="AK356" s="66" t="e">
        <f t="shared" ref="AK356:AQ356" si="466">AK85+AK110+AK135+AK160+AK184+AK232+AK256</f>
        <v>#REF!</v>
      </c>
      <c r="AL356" s="66" t="e">
        <f t="shared" si="466"/>
        <v>#REF!</v>
      </c>
      <c r="AM356" s="66" t="e">
        <f t="shared" si="466"/>
        <v>#REF!</v>
      </c>
      <c r="AN356" s="66" t="e">
        <f t="shared" si="466"/>
        <v>#REF!</v>
      </c>
      <c r="AO356" s="66" t="e">
        <f t="shared" si="466"/>
        <v>#REF!</v>
      </c>
      <c r="AP356" s="66" t="e">
        <f t="shared" si="466"/>
        <v>#REF!</v>
      </c>
      <c r="AQ356" s="66" t="e">
        <f t="shared" si="466"/>
        <v>#REF!</v>
      </c>
      <c r="AR356" s="74" t="e">
        <f t="shared" si="444"/>
        <v>#REF!</v>
      </c>
      <c r="AS356" s="74" t="e">
        <f t="shared" si="445"/>
        <v>#REF!</v>
      </c>
      <c r="AT356" s="68" t="s">
        <v>25</v>
      </c>
      <c r="AU356" s="66">
        <f t="shared" ref="AU356:BA356" si="467">AU85+AU110+AU135+AU160+AU184+AU232+AU256</f>
        <v>0</v>
      </c>
      <c r="AV356" s="66">
        <f t="shared" si="467"/>
        <v>0</v>
      </c>
      <c r="AW356" s="66">
        <f t="shared" si="467"/>
        <v>0</v>
      </c>
      <c r="AX356" s="66">
        <f t="shared" si="467"/>
        <v>0</v>
      </c>
      <c r="AY356" s="66">
        <f t="shared" si="467"/>
        <v>0</v>
      </c>
      <c r="AZ356" s="66">
        <f t="shared" si="467"/>
        <v>0</v>
      </c>
      <c r="BA356" s="66">
        <f t="shared" si="467"/>
        <v>0</v>
      </c>
      <c r="BB356" s="74">
        <f t="shared" si="447"/>
        <v>0</v>
      </c>
    </row>
    <row r="357" spans="1:54" hidden="1" x14ac:dyDescent="0.25">
      <c r="A357" s="61" t="s">
        <v>26</v>
      </c>
      <c r="B357" s="136">
        <f t="shared" si="448"/>
        <v>242.49138308647906</v>
      </c>
      <c r="C357" s="138" t="e">
        <f t="shared" si="449"/>
        <v>#REF!</v>
      </c>
      <c r="D357" s="138" t="e">
        <f t="shared" si="450"/>
        <v>#REF!</v>
      </c>
      <c r="E357" s="138" t="e">
        <f t="shared" si="423"/>
        <v>#REF!</v>
      </c>
      <c r="F357" s="138" t="e">
        <f t="shared" si="424"/>
        <v>#REF!</v>
      </c>
      <c r="G357" s="138" t="e">
        <f t="shared" si="425"/>
        <v>#REF!</v>
      </c>
      <c r="H357" s="138" t="e">
        <f t="shared" si="426"/>
        <v>#REF!</v>
      </c>
      <c r="I357" s="138" t="e">
        <f t="shared" si="427"/>
        <v>#REF!</v>
      </c>
      <c r="J357" s="77" t="e">
        <f t="shared" si="428"/>
        <v>#REF!</v>
      </c>
      <c r="K357" s="61" t="s">
        <v>26</v>
      </c>
      <c r="L357" s="66" t="e">
        <f t="shared" ref="L357:R357" si="468">L86+L111+L136+L161+L185+L233+L257</f>
        <v>#REF!</v>
      </c>
      <c r="M357" s="66" t="e">
        <f t="shared" si="468"/>
        <v>#REF!</v>
      </c>
      <c r="N357" s="66" t="e">
        <f t="shared" si="468"/>
        <v>#REF!</v>
      </c>
      <c r="O357" s="66" t="e">
        <f t="shared" si="468"/>
        <v>#REF!</v>
      </c>
      <c r="P357" s="66" t="e">
        <f t="shared" si="468"/>
        <v>#REF!</v>
      </c>
      <c r="Q357" s="66" t="e">
        <f t="shared" si="468"/>
        <v>#REF!</v>
      </c>
      <c r="R357" s="66" t="e">
        <f t="shared" si="468"/>
        <v>#REF!</v>
      </c>
      <c r="S357" s="74" t="e">
        <f t="shared" si="430"/>
        <v>#REF!</v>
      </c>
      <c r="T357" s="61" t="s">
        <v>26</v>
      </c>
      <c r="U357" s="72" t="e">
        <f t="shared" si="452"/>
        <v>#REF!</v>
      </c>
      <c r="V357" s="72" t="e">
        <f t="shared" si="431"/>
        <v>#REF!</v>
      </c>
      <c r="W357" s="72" t="e">
        <f t="shared" si="432"/>
        <v>#REF!</v>
      </c>
      <c r="X357" s="72" t="e">
        <f t="shared" si="433"/>
        <v>#REF!</v>
      </c>
      <c r="Y357" s="72" t="e">
        <f t="shared" si="434"/>
        <v>#REF!</v>
      </c>
      <c r="Z357" s="72" t="e">
        <f t="shared" si="435"/>
        <v>#REF!</v>
      </c>
      <c r="AA357" s="72" t="e">
        <f t="shared" si="436"/>
        <v>#REF!</v>
      </c>
      <c r="AB357" s="61" t="s">
        <v>26</v>
      </c>
      <c r="AC357" s="80" t="str">
        <f t="shared" si="453"/>
        <v/>
      </c>
      <c r="AD357" s="80" t="str">
        <f t="shared" si="437"/>
        <v/>
      </c>
      <c r="AE357" s="80" t="str">
        <f t="shared" si="438"/>
        <v/>
      </c>
      <c r="AF357" s="80" t="str">
        <f t="shared" si="439"/>
        <v/>
      </c>
      <c r="AG357" s="80" t="str">
        <f t="shared" si="440"/>
        <v/>
      </c>
      <c r="AH357" s="80" t="str">
        <f t="shared" si="441"/>
        <v/>
      </c>
      <c r="AI357" s="80" t="str">
        <f t="shared" si="442"/>
        <v/>
      </c>
      <c r="AJ357" s="61" t="s">
        <v>26</v>
      </c>
      <c r="AK357" s="66" t="e">
        <f t="shared" ref="AK357:AQ357" si="469">AK86+AK111+AK136+AK161+AK185+AK233+AK257</f>
        <v>#REF!</v>
      </c>
      <c r="AL357" s="66" t="e">
        <f t="shared" si="469"/>
        <v>#REF!</v>
      </c>
      <c r="AM357" s="66" t="e">
        <f t="shared" si="469"/>
        <v>#REF!</v>
      </c>
      <c r="AN357" s="66" t="e">
        <f t="shared" si="469"/>
        <v>#REF!</v>
      </c>
      <c r="AO357" s="66" t="e">
        <f t="shared" si="469"/>
        <v>#REF!</v>
      </c>
      <c r="AP357" s="66" t="e">
        <f t="shared" si="469"/>
        <v>#REF!</v>
      </c>
      <c r="AQ357" s="66" t="e">
        <f t="shared" si="469"/>
        <v>#REF!</v>
      </c>
      <c r="AR357" s="74" t="e">
        <f t="shared" si="444"/>
        <v>#REF!</v>
      </c>
      <c r="AS357" s="74" t="e">
        <f t="shared" si="445"/>
        <v>#REF!</v>
      </c>
      <c r="AT357" s="61" t="s">
        <v>26</v>
      </c>
      <c r="AU357" s="66">
        <f t="shared" ref="AU357:BA357" si="470">AU86+AU111+AU136+AU161+AU185+AU233+AU257</f>
        <v>0</v>
      </c>
      <c r="AV357" s="66">
        <f t="shared" si="470"/>
        <v>0</v>
      </c>
      <c r="AW357" s="66">
        <f t="shared" si="470"/>
        <v>0</v>
      </c>
      <c r="AX357" s="66">
        <f t="shared" si="470"/>
        <v>0</v>
      </c>
      <c r="AY357" s="66">
        <f t="shared" si="470"/>
        <v>0</v>
      </c>
      <c r="AZ357" s="66">
        <f t="shared" si="470"/>
        <v>0</v>
      </c>
      <c r="BA357" s="66">
        <f t="shared" si="470"/>
        <v>0</v>
      </c>
      <c r="BB357" s="74">
        <f t="shared" si="447"/>
        <v>0</v>
      </c>
    </row>
    <row r="358" spans="1:54" hidden="1" x14ac:dyDescent="0.25">
      <c r="A358" s="61" t="s">
        <v>27</v>
      </c>
      <c r="B358" s="136">
        <f t="shared" si="448"/>
        <v>126.33507427560973</v>
      </c>
      <c r="C358" s="138" t="e">
        <f t="shared" si="449"/>
        <v>#REF!</v>
      </c>
      <c r="D358" s="138" t="e">
        <f t="shared" si="450"/>
        <v>#REF!</v>
      </c>
      <c r="E358" s="138" t="e">
        <f t="shared" si="423"/>
        <v>#REF!</v>
      </c>
      <c r="F358" s="138" t="e">
        <f t="shared" si="424"/>
        <v>#REF!</v>
      </c>
      <c r="G358" s="138" t="e">
        <f t="shared" si="425"/>
        <v>#REF!</v>
      </c>
      <c r="H358" s="138" t="e">
        <f t="shared" si="426"/>
        <v>#REF!</v>
      </c>
      <c r="I358" s="138" t="e">
        <f t="shared" si="427"/>
        <v>#REF!</v>
      </c>
      <c r="J358" s="77" t="e">
        <f t="shared" si="428"/>
        <v>#REF!</v>
      </c>
      <c r="K358" s="61" t="s">
        <v>27</v>
      </c>
      <c r="L358" s="66" t="e">
        <f t="shared" ref="L358:R358" si="471">L87+L112+L137+L162+L186+L234+L258</f>
        <v>#REF!</v>
      </c>
      <c r="M358" s="66" t="e">
        <f t="shared" si="471"/>
        <v>#REF!</v>
      </c>
      <c r="N358" s="66" t="e">
        <f t="shared" si="471"/>
        <v>#REF!</v>
      </c>
      <c r="O358" s="66" t="e">
        <f t="shared" si="471"/>
        <v>#REF!</v>
      </c>
      <c r="P358" s="66" t="e">
        <f t="shared" si="471"/>
        <v>#REF!</v>
      </c>
      <c r="Q358" s="66" t="e">
        <f t="shared" si="471"/>
        <v>#REF!</v>
      </c>
      <c r="R358" s="66" t="e">
        <f t="shared" si="471"/>
        <v>#REF!</v>
      </c>
      <c r="S358" s="74" t="e">
        <f t="shared" si="430"/>
        <v>#REF!</v>
      </c>
      <c r="T358" s="61" t="s">
        <v>27</v>
      </c>
      <c r="U358" s="72" t="e">
        <f t="shared" si="452"/>
        <v>#REF!</v>
      </c>
      <c r="V358" s="72" t="e">
        <f t="shared" si="431"/>
        <v>#REF!</v>
      </c>
      <c r="W358" s="72" t="e">
        <f t="shared" si="432"/>
        <v>#REF!</v>
      </c>
      <c r="X358" s="72" t="e">
        <f t="shared" si="433"/>
        <v>#REF!</v>
      </c>
      <c r="Y358" s="72" t="e">
        <f t="shared" si="434"/>
        <v>#REF!</v>
      </c>
      <c r="Z358" s="72" t="e">
        <f t="shared" si="435"/>
        <v>#REF!</v>
      </c>
      <c r="AA358" s="72" t="e">
        <f t="shared" si="436"/>
        <v>#REF!</v>
      </c>
      <c r="AB358" s="61" t="s">
        <v>27</v>
      </c>
      <c r="AC358" s="80" t="str">
        <f t="shared" si="453"/>
        <v/>
      </c>
      <c r="AD358" s="80" t="str">
        <f t="shared" si="437"/>
        <v/>
      </c>
      <c r="AE358" s="80" t="str">
        <f t="shared" si="438"/>
        <v/>
      </c>
      <c r="AF358" s="80" t="str">
        <f t="shared" si="439"/>
        <v/>
      </c>
      <c r="AG358" s="80" t="str">
        <f t="shared" si="440"/>
        <v/>
      </c>
      <c r="AH358" s="80" t="str">
        <f t="shared" si="441"/>
        <v/>
      </c>
      <c r="AI358" s="80" t="str">
        <f t="shared" si="442"/>
        <v/>
      </c>
      <c r="AJ358" s="61" t="s">
        <v>27</v>
      </c>
      <c r="AK358" s="66" t="e">
        <f t="shared" ref="AK358:AQ358" si="472">AK87+AK112+AK137+AK162+AK186+AK234+AK258</f>
        <v>#REF!</v>
      </c>
      <c r="AL358" s="66" t="e">
        <f t="shared" si="472"/>
        <v>#REF!</v>
      </c>
      <c r="AM358" s="66" t="e">
        <f t="shared" si="472"/>
        <v>#REF!</v>
      </c>
      <c r="AN358" s="66" t="e">
        <f t="shared" si="472"/>
        <v>#REF!</v>
      </c>
      <c r="AO358" s="66" t="e">
        <f t="shared" si="472"/>
        <v>#REF!</v>
      </c>
      <c r="AP358" s="66" t="e">
        <f t="shared" si="472"/>
        <v>#REF!</v>
      </c>
      <c r="AQ358" s="66" t="e">
        <f t="shared" si="472"/>
        <v>#REF!</v>
      </c>
      <c r="AR358" s="74" t="e">
        <f t="shared" si="444"/>
        <v>#REF!</v>
      </c>
      <c r="AS358" s="74" t="e">
        <f t="shared" si="445"/>
        <v>#REF!</v>
      </c>
      <c r="AT358" s="61" t="s">
        <v>27</v>
      </c>
      <c r="AU358" s="66">
        <f t="shared" ref="AU358:BA358" si="473">AU87+AU112+AU137+AU162+AU186+AU234+AU258</f>
        <v>0</v>
      </c>
      <c r="AV358" s="66">
        <f t="shared" si="473"/>
        <v>0</v>
      </c>
      <c r="AW358" s="66">
        <f t="shared" si="473"/>
        <v>0</v>
      </c>
      <c r="AX358" s="66">
        <f t="shared" si="473"/>
        <v>0</v>
      </c>
      <c r="AY358" s="66">
        <f t="shared" si="473"/>
        <v>0</v>
      </c>
      <c r="AZ358" s="66">
        <f t="shared" si="473"/>
        <v>0</v>
      </c>
      <c r="BA358" s="66">
        <f t="shared" si="473"/>
        <v>0</v>
      </c>
      <c r="BB358" s="74">
        <f t="shared" si="447"/>
        <v>0</v>
      </c>
    </row>
    <row r="359" spans="1:54" hidden="1" x14ac:dyDescent="0.25">
      <c r="A359" s="61" t="s">
        <v>28</v>
      </c>
      <c r="B359" s="136">
        <f t="shared" si="448"/>
        <v>0</v>
      </c>
      <c r="C359" s="138" t="e">
        <f t="shared" si="449"/>
        <v>#REF!</v>
      </c>
      <c r="D359" s="138" t="e">
        <f t="shared" si="450"/>
        <v>#REF!</v>
      </c>
      <c r="E359" s="138" t="e">
        <f t="shared" si="423"/>
        <v>#REF!</v>
      </c>
      <c r="F359" s="138" t="e">
        <f t="shared" si="424"/>
        <v>#REF!</v>
      </c>
      <c r="G359" s="138" t="e">
        <f t="shared" si="425"/>
        <v>#REF!</v>
      </c>
      <c r="H359" s="138" t="e">
        <f t="shared" si="426"/>
        <v>#REF!</v>
      </c>
      <c r="I359" s="138" t="e">
        <f t="shared" si="427"/>
        <v>#REF!</v>
      </c>
      <c r="J359" s="77" t="e">
        <f t="shared" si="428"/>
        <v>#REF!</v>
      </c>
      <c r="K359" s="61" t="s">
        <v>28</v>
      </c>
      <c r="L359" s="66" t="e">
        <f t="shared" ref="L359:R359" si="474">L88+L113+L138+L163+L187+L235+L259</f>
        <v>#REF!</v>
      </c>
      <c r="M359" s="66" t="e">
        <f t="shared" si="474"/>
        <v>#REF!</v>
      </c>
      <c r="N359" s="66" t="e">
        <f t="shared" si="474"/>
        <v>#REF!</v>
      </c>
      <c r="O359" s="66" t="e">
        <f t="shared" si="474"/>
        <v>#REF!</v>
      </c>
      <c r="P359" s="66" t="e">
        <f t="shared" si="474"/>
        <v>#REF!</v>
      </c>
      <c r="Q359" s="66" t="e">
        <f t="shared" si="474"/>
        <v>#REF!</v>
      </c>
      <c r="R359" s="66" t="e">
        <f t="shared" si="474"/>
        <v>#REF!</v>
      </c>
      <c r="S359" s="74" t="e">
        <f t="shared" si="430"/>
        <v>#REF!</v>
      </c>
      <c r="T359" s="61" t="s">
        <v>28</v>
      </c>
      <c r="U359" s="72" t="e">
        <f t="shared" si="452"/>
        <v>#REF!</v>
      </c>
      <c r="V359" s="72" t="e">
        <f t="shared" si="431"/>
        <v>#REF!</v>
      </c>
      <c r="W359" s="72" t="e">
        <f t="shared" si="432"/>
        <v>#REF!</v>
      </c>
      <c r="X359" s="72" t="e">
        <f t="shared" si="433"/>
        <v>#REF!</v>
      </c>
      <c r="Y359" s="72" t="e">
        <f t="shared" si="434"/>
        <v>#REF!</v>
      </c>
      <c r="Z359" s="72" t="e">
        <f t="shared" si="435"/>
        <v>#REF!</v>
      </c>
      <c r="AA359" s="72" t="e">
        <f t="shared" si="436"/>
        <v>#REF!</v>
      </c>
      <c r="AB359" s="61" t="s">
        <v>28</v>
      </c>
      <c r="AC359" s="80" t="str">
        <f t="shared" si="453"/>
        <v/>
      </c>
      <c r="AD359" s="80" t="str">
        <f t="shared" si="437"/>
        <v/>
      </c>
      <c r="AE359" s="80" t="str">
        <f t="shared" si="438"/>
        <v/>
      </c>
      <c r="AF359" s="80" t="str">
        <f t="shared" si="439"/>
        <v/>
      </c>
      <c r="AG359" s="80" t="str">
        <f t="shared" si="440"/>
        <v/>
      </c>
      <c r="AH359" s="80" t="str">
        <f t="shared" si="441"/>
        <v/>
      </c>
      <c r="AI359" s="80" t="str">
        <f t="shared" si="442"/>
        <v/>
      </c>
      <c r="AJ359" s="61" t="s">
        <v>28</v>
      </c>
      <c r="AK359" s="66" t="e">
        <f t="shared" ref="AK359:AQ359" si="475">AK88+AK113+AK138+AK163+AK187+AK235+AK259</f>
        <v>#REF!</v>
      </c>
      <c r="AL359" s="66" t="e">
        <f t="shared" si="475"/>
        <v>#REF!</v>
      </c>
      <c r="AM359" s="66" t="e">
        <f t="shared" si="475"/>
        <v>#REF!</v>
      </c>
      <c r="AN359" s="66" t="e">
        <f t="shared" si="475"/>
        <v>#REF!</v>
      </c>
      <c r="AO359" s="66" t="e">
        <f t="shared" si="475"/>
        <v>#REF!</v>
      </c>
      <c r="AP359" s="66" t="e">
        <f t="shared" si="475"/>
        <v>#REF!</v>
      </c>
      <c r="AQ359" s="66" t="e">
        <f t="shared" si="475"/>
        <v>#REF!</v>
      </c>
      <c r="AR359" s="74" t="e">
        <f t="shared" si="444"/>
        <v>#REF!</v>
      </c>
      <c r="AS359" s="74" t="e">
        <f t="shared" si="445"/>
        <v>#REF!</v>
      </c>
      <c r="AT359" s="61" t="s">
        <v>28</v>
      </c>
      <c r="AU359" s="66">
        <f t="shared" ref="AU359:BA359" si="476">AU88+AU113+AU138+AU163+AU187+AU235+AU259</f>
        <v>0</v>
      </c>
      <c r="AV359" s="66">
        <f t="shared" si="476"/>
        <v>0</v>
      </c>
      <c r="AW359" s="66">
        <f t="shared" si="476"/>
        <v>0</v>
      </c>
      <c r="AX359" s="66">
        <f t="shared" si="476"/>
        <v>0</v>
      </c>
      <c r="AY359" s="66">
        <f t="shared" si="476"/>
        <v>0</v>
      </c>
      <c r="AZ359" s="66">
        <f t="shared" si="476"/>
        <v>0</v>
      </c>
      <c r="BA359" s="66">
        <f t="shared" si="476"/>
        <v>0</v>
      </c>
      <c r="BB359" s="74">
        <f t="shared" si="447"/>
        <v>0</v>
      </c>
    </row>
    <row r="360" spans="1:54" hidden="1" x14ac:dyDescent="0.25">
      <c r="A360" s="61" t="s">
        <v>29</v>
      </c>
      <c r="B360" s="136">
        <f t="shared" si="448"/>
        <v>46.956480309561726</v>
      </c>
      <c r="C360" s="138" t="e">
        <f t="shared" si="449"/>
        <v>#REF!</v>
      </c>
      <c r="D360" s="138" t="e">
        <f t="shared" si="450"/>
        <v>#REF!</v>
      </c>
      <c r="E360" s="138" t="e">
        <f t="shared" si="423"/>
        <v>#REF!</v>
      </c>
      <c r="F360" s="138" t="e">
        <f t="shared" si="424"/>
        <v>#REF!</v>
      </c>
      <c r="G360" s="138" t="e">
        <f t="shared" si="425"/>
        <v>#REF!</v>
      </c>
      <c r="H360" s="138" t="e">
        <f t="shared" si="426"/>
        <v>#REF!</v>
      </c>
      <c r="I360" s="138" t="e">
        <f t="shared" si="427"/>
        <v>#REF!</v>
      </c>
      <c r="J360" s="77" t="e">
        <f t="shared" si="428"/>
        <v>#REF!</v>
      </c>
      <c r="K360" s="61" t="s">
        <v>29</v>
      </c>
      <c r="L360" s="66" t="e">
        <f t="shared" ref="L360:R360" si="477">L89+L114+L139+L164+L188+L236+L260</f>
        <v>#REF!</v>
      </c>
      <c r="M360" s="66" t="e">
        <f t="shared" si="477"/>
        <v>#REF!</v>
      </c>
      <c r="N360" s="66" t="e">
        <f t="shared" si="477"/>
        <v>#REF!</v>
      </c>
      <c r="O360" s="66" t="e">
        <f t="shared" si="477"/>
        <v>#REF!</v>
      </c>
      <c r="P360" s="66" t="e">
        <f t="shared" si="477"/>
        <v>#REF!</v>
      </c>
      <c r="Q360" s="66" t="e">
        <f t="shared" si="477"/>
        <v>#REF!</v>
      </c>
      <c r="R360" s="66" t="e">
        <f t="shared" si="477"/>
        <v>#REF!</v>
      </c>
      <c r="S360" s="74" t="e">
        <f t="shared" si="430"/>
        <v>#REF!</v>
      </c>
      <c r="T360" s="61" t="s">
        <v>29</v>
      </c>
      <c r="U360" s="72" t="e">
        <f t="shared" si="452"/>
        <v>#REF!</v>
      </c>
      <c r="V360" s="72" t="e">
        <f t="shared" si="431"/>
        <v>#REF!</v>
      </c>
      <c r="W360" s="72" t="e">
        <f t="shared" si="432"/>
        <v>#REF!</v>
      </c>
      <c r="X360" s="72" t="e">
        <f t="shared" si="433"/>
        <v>#REF!</v>
      </c>
      <c r="Y360" s="72" t="e">
        <f t="shared" si="434"/>
        <v>#REF!</v>
      </c>
      <c r="Z360" s="72" t="e">
        <f t="shared" si="435"/>
        <v>#REF!</v>
      </c>
      <c r="AA360" s="72" t="e">
        <f t="shared" si="436"/>
        <v>#REF!</v>
      </c>
      <c r="AB360" s="61" t="s">
        <v>29</v>
      </c>
      <c r="AC360" s="80" t="str">
        <f t="shared" si="453"/>
        <v/>
      </c>
      <c r="AD360" s="80" t="str">
        <f t="shared" si="437"/>
        <v/>
      </c>
      <c r="AE360" s="80" t="str">
        <f t="shared" si="438"/>
        <v/>
      </c>
      <c r="AF360" s="80" t="str">
        <f t="shared" si="439"/>
        <v/>
      </c>
      <c r="AG360" s="80" t="str">
        <f t="shared" si="440"/>
        <v/>
      </c>
      <c r="AH360" s="80" t="str">
        <f t="shared" si="441"/>
        <v/>
      </c>
      <c r="AI360" s="80" t="str">
        <f t="shared" si="442"/>
        <v/>
      </c>
      <c r="AJ360" s="61" t="s">
        <v>29</v>
      </c>
      <c r="AK360" s="66" t="e">
        <f t="shared" ref="AK360:AQ360" si="478">AK89+AK114+AK139+AK164+AK188+AK236+AK260</f>
        <v>#REF!</v>
      </c>
      <c r="AL360" s="66" t="e">
        <f t="shared" si="478"/>
        <v>#REF!</v>
      </c>
      <c r="AM360" s="66" t="e">
        <f t="shared" si="478"/>
        <v>#REF!</v>
      </c>
      <c r="AN360" s="66" t="e">
        <f t="shared" si="478"/>
        <v>#REF!</v>
      </c>
      <c r="AO360" s="66" t="e">
        <f t="shared" si="478"/>
        <v>#REF!</v>
      </c>
      <c r="AP360" s="66" t="e">
        <f t="shared" si="478"/>
        <v>#REF!</v>
      </c>
      <c r="AQ360" s="66" t="e">
        <f t="shared" si="478"/>
        <v>#REF!</v>
      </c>
      <c r="AR360" s="74" t="e">
        <f t="shared" si="444"/>
        <v>#REF!</v>
      </c>
      <c r="AS360" s="74" t="e">
        <f t="shared" si="445"/>
        <v>#REF!</v>
      </c>
      <c r="AT360" s="61" t="s">
        <v>29</v>
      </c>
      <c r="AU360" s="66">
        <f t="shared" ref="AU360:BA360" si="479">AU89+AU114+AU139+AU164+AU188+AU236+AU260</f>
        <v>0</v>
      </c>
      <c r="AV360" s="66">
        <f t="shared" si="479"/>
        <v>2.6086933505312082</v>
      </c>
      <c r="AW360" s="66">
        <f t="shared" si="479"/>
        <v>0</v>
      </c>
      <c r="AX360" s="66">
        <f t="shared" si="479"/>
        <v>0</v>
      </c>
      <c r="AY360" s="66">
        <f t="shared" si="479"/>
        <v>0</v>
      </c>
      <c r="AZ360" s="66">
        <f t="shared" si="479"/>
        <v>0</v>
      </c>
      <c r="BA360" s="66">
        <f t="shared" si="479"/>
        <v>0</v>
      </c>
      <c r="BB360" s="74">
        <f t="shared" si="447"/>
        <v>2.6086933505312082</v>
      </c>
    </row>
    <row r="361" spans="1:54" hidden="1" x14ac:dyDescent="0.25">
      <c r="A361" s="61" t="s">
        <v>30</v>
      </c>
      <c r="B361" s="136">
        <f t="shared" si="448"/>
        <v>6.1814399999999999E-2</v>
      </c>
      <c r="C361" s="138" t="e">
        <f t="shared" si="449"/>
        <v>#REF!</v>
      </c>
      <c r="D361" s="138" t="e">
        <f t="shared" si="450"/>
        <v>#REF!</v>
      </c>
      <c r="E361" s="138" t="e">
        <f t="shared" si="423"/>
        <v>#REF!</v>
      </c>
      <c r="F361" s="138" t="e">
        <f t="shared" si="424"/>
        <v>#REF!</v>
      </c>
      <c r="G361" s="138" t="e">
        <f t="shared" si="425"/>
        <v>#REF!</v>
      </c>
      <c r="H361" s="138" t="e">
        <f t="shared" si="426"/>
        <v>#REF!</v>
      </c>
      <c r="I361" s="138" t="e">
        <f t="shared" si="427"/>
        <v>#REF!</v>
      </c>
      <c r="J361" s="77" t="e">
        <f t="shared" si="428"/>
        <v>#REF!</v>
      </c>
      <c r="K361" s="61" t="s">
        <v>30</v>
      </c>
      <c r="L361" s="66" t="e">
        <f t="shared" ref="L361:R361" si="480">L90+L115+L140+L165+L189+L237+L261</f>
        <v>#REF!</v>
      </c>
      <c r="M361" s="66" t="e">
        <f t="shared" si="480"/>
        <v>#REF!</v>
      </c>
      <c r="N361" s="66" t="e">
        <f t="shared" si="480"/>
        <v>#REF!</v>
      </c>
      <c r="O361" s="66" t="e">
        <f t="shared" si="480"/>
        <v>#REF!</v>
      </c>
      <c r="P361" s="66" t="e">
        <f t="shared" si="480"/>
        <v>#REF!</v>
      </c>
      <c r="Q361" s="66" t="e">
        <f t="shared" si="480"/>
        <v>#REF!</v>
      </c>
      <c r="R361" s="66" t="e">
        <f t="shared" si="480"/>
        <v>#REF!</v>
      </c>
      <c r="S361" s="74" t="e">
        <f t="shared" si="430"/>
        <v>#REF!</v>
      </c>
      <c r="T361" s="61" t="s">
        <v>30</v>
      </c>
      <c r="U361" s="72" t="e">
        <f t="shared" si="452"/>
        <v>#REF!</v>
      </c>
      <c r="V361" s="72" t="e">
        <f t="shared" si="431"/>
        <v>#REF!</v>
      </c>
      <c r="W361" s="72" t="e">
        <f t="shared" si="432"/>
        <v>#REF!</v>
      </c>
      <c r="X361" s="72" t="e">
        <f t="shared" si="433"/>
        <v>#REF!</v>
      </c>
      <c r="Y361" s="72" t="e">
        <f t="shared" si="434"/>
        <v>#REF!</v>
      </c>
      <c r="Z361" s="72" t="e">
        <f t="shared" si="435"/>
        <v>#REF!</v>
      </c>
      <c r="AA361" s="72" t="e">
        <f t="shared" si="436"/>
        <v>#REF!</v>
      </c>
      <c r="AB361" s="61" t="s">
        <v>30</v>
      </c>
      <c r="AC361" s="80" t="str">
        <f t="shared" si="453"/>
        <v/>
      </c>
      <c r="AD361" s="80" t="str">
        <f t="shared" si="437"/>
        <v/>
      </c>
      <c r="AE361" s="80" t="str">
        <f t="shared" si="438"/>
        <v/>
      </c>
      <c r="AF361" s="80" t="str">
        <f t="shared" si="439"/>
        <v/>
      </c>
      <c r="AG361" s="80" t="str">
        <f t="shared" si="440"/>
        <v/>
      </c>
      <c r="AH361" s="80" t="str">
        <f t="shared" si="441"/>
        <v/>
      </c>
      <c r="AI361" s="80" t="str">
        <f t="shared" si="442"/>
        <v/>
      </c>
      <c r="AJ361" s="61" t="s">
        <v>30</v>
      </c>
      <c r="AK361" s="66" t="e">
        <f t="shared" ref="AK361:AQ361" si="481">AK90+AK115+AK140+AK165+AK189+AK237+AK261</f>
        <v>#REF!</v>
      </c>
      <c r="AL361" s="66" t="e">
        <f t="shared" si="481"/>
        <v>#REF!</v>
      </c>
      <c r="AM361" s="66" t="e">
        <f t="shared" si="481"/>
        <v>#REF!</v>
      </c>
      <c r="AN361" s="66" t="e">
        <f t="shared" si="481"/>
        <v>#REF!</v>
      </c>
      <c r="AO361" s="66" t="e">
        <f t="shared" si="481"/>
        <v>#REF!</v>
      </c>
      <c r="AP361" s="66" t="e">
        <f t="shared" si="481"/>
        <v>#REF!</v>
      </c>
      <c r="AQ361" s="66" t="e">
        <f t="shared" si="481"/>
        <v>#REF!</v>
      </c>
      <c r="AR361" s="74" t="e">
        <f t="shared" si="444"/>
        <v>#REF!</v>
      </c>
      <c r="AS361" s="74" t="e">
        <f t="shared" si="445"/>
        <v>#REF!</v>
      </c>
      <c r="AT361" s="61" t="s">
        <v>30</v>
      </c>
      <c r="AU361" s="66">
        <f t="shared" ref="AU361:BA361" si="482">AU90+AU115+AU140+AU165+AU189+AU237+AU261</f>
        <v>0</v>
      </c>
      <c r="AV361" s="66">
        <f t="shared" si="482"/>
        <v>0</v>
      </c>
      <c r="AW361" s="66">
        <f t="shared" si="482"/>
        <v>0</v>
      </c>
      <c r="AX361" s="66">
        <f t="shared" si="482"/>
        <v>0</v>
      </c>
      <c r="AY361" s="66">
        <f t="shared" si="482"/>
        <v>0</v>
      </c>
      <c r="AZ361" s="66">
        <f t="shared" si="482"/>
        <v>0</v>
      </c>
      <c r="BA361" s="66">
        <f t="shared" si="482"/>
        <v>0</v>
      </c>
      <c r="BB361" s="74">
        <f t="shared" si="447"/>
        <v>0</v>
      </c>
    </row>
    <row r="362" spans="1:54" hidden="1" x14ac:dyDescent="0.25">
      <c r="A362" s="61" t="s">
        <v>31</v>
      </c>
      <c r="B362" s="136">
        <f t="shared" si="448"/>
        <v>0</v>
      </c>
      <c r="C362" s="138" t="e">
        <f t="shared" si="449"/>
        <v>#REF!</v>
      </c>
      <c r="D362" s="138" t="e">
        <f t="shared" si="450"/>
        <v>#REF!</v>
      </c>
      <c r="E362" s="138" t="e">
        <f t="shared" si="423"/>
        <v>#REF!</v>
      </c>
      <c r="F362" s="138" t="e">
        <f t="shared" si="424"/>
        <v>#REF!</v>
      </c>
      <c r="G362" s="138" t="e">
        <f t="shared" si="425"/>
        <v>#REF!</v>
      </c>
      <c r="H362" s="138" t="e">
        <f t="shared" si="426"/>
        <v>#REF!</v>
      </c>
      <c r="I362" s="138" t="e">
        <f t="shared" si="427"/>
        <v>#REF!</v>
      </c>
      <c r="J362" s="77" t="e">
        <f t="shared" si="428"/>
        <v>#REF!</v>
      </c>
      <c r="K362" s="61" t="s">
        <v>31</v>
      </c>
      <c r="L362" s="66" t="e">
        <f t="shared" ref="L362:R362" si="483">L91+L116+L141+L166+L190+L238+L262</f>
        <v>#REF!</v>
      </c>
      <c r="M362" s="66" t="e">
        <f t="shared" si="483"/>
        <v>#REF!</v>
      </c>
      <c r="N362" s="66" t="e">
        <f t="shared" si="483"/>
        <v>#REF!</v>
      </c>
      <c r="O362" s="66" t="e">
        <f t="shared" si="483"/>
        <v>#REF!</v>
      </c>
      <c r="P362" s="66" t="e">
        <f t="shared" si="483"/>
        <v>#REF!</v>
      </c>
      <c r="Q362" s="66" t="e">
        <f t="shared" si="483"/>
        <v>#REF!</v>
      </c>
      <c r="R362" s="66" t="e">
        <f t="shared" si="483"/>
        <v>#REF!</v>
      </c>
      <c r="S362" s="74" t="e">
        <f t="shared" si="430"/>
        <v>#REF!</v>
      </c>
      <c r="T362" s="61" t="s">
        <v>31</v>
      </c>
      <c r="U362" s="72" t="e">
        <f t="shared" si="452"/>
        <v>#REF!</v>
      </c>
      <c r="V362" s="72" t="e">
        <f t="shared" si="431"/>
        <v>#REF!</v>
      </c>
      <c r="W362" s="72" t="e">
        <f t="shared" si="432"/>
        <v>#REF!</v>
      </c>
      <c r="X362" s="72" t="e">
        <f t="shared" si="433"/>
        <v>#REF!</v>
      </c>
      <c r="Y362" s="72" t="e">
        <f t="shared" si="434"/>
        <v>#REF!</v>
      </c>
      <c r="Z362" s="72" t="e">
        <f t="shared" si="435"/>
        <v>#REF!</v>
      </c>
      <c r="AA362" s="72" t="e">
        <f t="shared" si="436"/>
        <v>#REF!</v>
      </c>
      <c r="AB362" s="61" t="s">
        <v>31</v>
      </c>
      <c r="AC362" s="80" t="str">
        <f t="shared" si="453"/>
        <v/>
      </c>
      <c r="AD362" s="80" t="str">
        <f t="shared" si="437"/>
        <v/>
      </c>
      <c r="AE362" s="80" t="str">
        <f t="shared" si="438"/>
        <v/>
      </c>
      <c r="AF362" s="80" t="str">
        <f t="shared" si="439"/>
        <v/>
      </c>
      <c r="AG362" s="80" t="str">
        <f t="shared" si="440"/>
        <v/>
      </c>
      <c r="AH362" s="80" t="str">
        <f t="shared" si="441"/>
        <v/>
      </c>
      <c r="AI362" s="80" t="str">
        <f t="shared" si="442"/>
        <v/>
      </c>
      <c r="AJ362" s="61" t="s">
        <v>31</v>
      </c>
      <c r="AK362" s="66" t="e">
        <f t="shared" ref="AK362:AQ362" si="484">AK91+AK116+AK141+AK166+AK190+AK238+AK262</f>
        <v>#REF!</v>
      </c>
      <c r="AL362" s="66" t="e">
        <f t="shared" si="484"/>
        <v>#REF!</v>
      </c>
      <c r="AM362" s="66" t="e">
        <f t="shared" si="484"/>
        <v>#REF!</v>
      </c>
      <c r="AN362" s="66" t="e">
        <f t="shared" si="484"/>
        <v>#REF!</v>
      </c>
      <c r="AO362" s="66" t="e">
        <f t="shared" si="484"/>
        <v>#REF!</v>
      </c>
      <c r="AP362" s="66" t="e">
        <f t="shared" si="484"/>
        <v>#REF!</v>
      </c>
      <c r="AQ362" s="66" t="e">
        <f t="shared" si="484"/>
        <v>#REF!</v>
      </c>
      <c r="AR362" s="74" t="e">
        <f t="shared" si="444"/>
        <v>#REF!</v>
      </c>
      <c r="AS362" s="74" t="e">
        <f t="shared" si="445"/>
        <v>#REF!</v>
      </c>
      <c r="AT362" s="61" t="s">
        <v>31</v>
      </c>
      <c r="AU362" s="66">
        <f t="shared" ref="AU362:BA362" si="485">AU91+AU116+AU141+AU166+AU190+AU238+AU262</f>
        <v>0</v>
      </c>
      <c r="AV362" s="66">
        <f t="shared" si="485"/>
        <v>0</v>
      </c>
      <c r="AW362" s="66">
        <f t="shared" si="485"/>
        <v>0</v>
      </c>
      <c r="AX362" s="66">
        <f t="shared" si="485"/>
        <v>0</v>
      </c>
      <c r="AY362" s="66">
        <f t="shared" si="485"/>
        <v>0</v>
      </c>
      <c r="AZ362" s="66">
        <f t="shared" si="485"/>
        <v>0</v>
      </c>
      <c r="BA362" s="66">
        <f t="shared" si="485"/>
        <v>0</v>
      </c>
      <c r="BB362" s="74">
        <f t="shared" si="447"/>
        <v>0</v>
      </c>
    </row>
    <row r="363" spans="1:54" hidden="1" x14ac:dyDescent="0.25">
      <c r="A363" s="61" t="s">
        <v>32</v>
      </c>
      <c r="B363" s="136">
        <f t="shared" si="448"/>
        <v>0</v>
      </c>
      <c r="C363" s="138" t="e">
        <f t="shared" si="449"/>
        <v>#REF!</v>
      </c>
      <c r="D363" s="138" t="e">
        <f t="shared" si="450"/>
        <v>#REF!</v>
      </c>
      <c r="E363" s="138" t="e">
        <f t="shared" si="423"/>
        <v>#REF!</v>
      </c>
      <c r="F363" s="138" t="e">
        <f t="shared" si="424"/>
        <v>#REF!</v>
      </c>
      <c r="G363" s="138" t="e">
        <f t="shared" si="425"/>
        <v>#REF!</v>
      </c>
      <c r="H363" s="138" t="e">
        <f t="shared" si="426"/>
        <v>#REF!</v>
      </c>
      <c r="I363" s="138" t="e">
        <f t="shared" si="427"/>
        <v>#REF!</v>
      </c>
      <c r="J363" s="77" t="e">
        <f t="shared" si="428"/>
        <v>#REF!</v>
      </c>
      <c r="K363" s="61" t="s">
        <v>32</v>
      </c>
      <c r="L363" s="66" t="e">
        <f t="shared" ref="L363:R363" si="486">L92+L117+L142+L167+L191+L239+L263</f>
        <v>#REF!</v>
      </c>
      <c r="M363" s="66" t="e">
        <f t="shared" si="486"/>
        <v>#REF!</v>
      </c>
      <c r="N363" s="66" t="e">
        <f t="shared" si="486"/>
        <v>#REF!</v>
      </c>
      <c r="O363" s="66" t="e">
        <f t="shared" si="486"/>
        <v>#REF!</v>
      </c>
      <c r="P363" s="66" t="e">
        <f t="shared" si="486"/>
        <v>#REF!</v>
      </c>
      <c r="Q363" s="66" t="e">
        <f t="shared" si="486"/>
        <v>#REF!</v>
      </c>
      <c r="R363" s="66" t="e">
        <f t="shared" si="486"/>
        <v>#REF!</v>
      </c>
      <c r="S363" s="74" t="e">
        <f t="shared" si="430"/>
        <v>#REF!</v>
      </c>
      <c r="T363" s="61" t="s">
        <v>32</v>
      </c>
      <c r="U363" s="72" t="e">
        <f t="shared" si="452"/>
        <v>#REF!</v>
      </c>
      <c r="V363" s="72" t="e">
        <f t="shared" si="431"/>
        <v>#REF!</v>
      </c>
      <c r="W363" s="72" t="e">
        <f t="shared" si="432"/>
        <v>#REF!</v>
      </c>
      <c r="X363" s="72" t="e">
        <f t="shared" si="433"/>
        <v>#REF!</v>
      </c>
      <c r="Y363" s="72" t="e">
        <f t="shared" si="434"/>
        <v>#REF!</v>
      </c>
      <c r="Z363" s="72" t="e">
        <f t="shared" si="435"/>
        <v>#REF!</v>
      </c>
      <c r="AA363" s="72" t="e">
        <f t="shared" si="436"/>
        <v>#REF!</v>
      </c>
      <c r="AB363" s="61" t="s">
        <v>32</v>
      </c>
      <c r="AC363" s="80" t="str">
        <f t="shared" si="453"/>
        <v/>
      </c>
      <c r="AD363" s="80" t="str">
        <f t="shared" si="437"/>
        <v/>
      </c>
      <c r="AE363" s="80" t="str">
        <f t="shared" si="438"/>
        <v/>
      </c>
      <c r="AF363" s="80" t="str">
        <f t="shared" si="439"/>
        <v/>
      </c>
      <c r="AG363" s="80" t="str">
        <f t="shared" si="440"/>
        <v/>
      </c>
      <c r="AH363" s="80" t="str">
        <f t="shared" si="441"/>
        <v/>
      </c>
      <c r="AI363" s="80" t="str">
        <f t="shared" si="442"/>
        <v/>
      </c>
      <c r="AJ363" s="61" t="s">
        <v>32</v>
      </c>
      <c r="AK363" s="66" t="e">
        <f t="shared" ref="AK363:AQ363" si="487">AK92+AK117+AK142+AK167+AK191+AK239+AK263</f>
        <v>#REF!</v>
      </c>
      <c r="AL363" s="66" t="e">
        <f t="shared" si="487"/>
        <v>#REF!</v>
      </c>
      <c r="AM363" s="66" t="e">
        <f t="shared" si="487"/>
        <v>#REF!</v>
      </c>
      <c r="AN363" s="66" t="e">
        <f t="shared" si="487"/>
        <v>#REF!</v>
      </c>
      <c r="AO363" s="66" t="e">
        <f t="shared" si="487"/>
        <v>#REF!</v>
      </c>
      <c r="AP363" s="66" t="e">
        <f t="shared" si="487"/>
        <v>#REF!</v>
      </c>
      <c r="AQ363" s="66" t="e">
        <f t="shared" si="487"/>
        <v>#REF!</v>
      </c>
      <c r="AR363" s="74" t="e">
        <f t="shared" si="444"/>
        <v>#REF!</v>
      </c>
      <c r="AS363" s="74" t="e">
        <f t="shared" si="445"/>
        <v>#REF!</v>
      </c>
      <c r="AT363" s="61" t="s">
        <v>32</v>
      </c>
      <c r="AU363" s="66">
        <f t="shared" ref="AU363:BA363" si="488">AU92+AU117+AU142+AU167+AU191+AU239+AU263</f>
        <v>0</v>
      </c>
      <c r="AV363" s="66">
        <f t="shared" si="488"/>
        <v>0</v>
      </c>
      <c r="AW363" s="66">
        <f t="shared" si="488"/>
        <v>0</v>
      </c>
      <c r="AX363" s="66">
        <f t="shared" si="488"/>
        <v>0</v>
      </c>
      <c r="AY363" s="66">
        <f t="shared" si="488"/>
        <v>0</v>
      </c>
      <c r="AZ363" s="66">
        <f t="shared" si="488"/>
        <v>0</v>
      </c>
      <c r="BA363" s="66">
        <f t="shared" si="488"/>
        <v>0</v>
      </c>
      <c r="BB363" s="74">
        <f t="shared" si="447"/>
        <v>0</v>
      </c>
    </row>
    <row r="364" spans="1:54" hidden="1" x14ac:dyDescent="0.25">
      <c r="A364" s="61" t="s">
        <v>33</v>
      </c>
      <c r="B364" s="136">
        <f t="shared" si="448"/>
        <v>1307.515261464662</v>
      </c>
      <c r="C364" s="138" t="e">
        <f t="shared" si="449"/>
        <v>#REF!</v>
      </c>
      <c r="D364" s="138" t="e">
        <f t="shared" si="450"/>
        <v>#REF!</v>
      </c>
      <c r="E364" s="138" t="e">
        <f t="shared" si="423"/>
        <v>#REF!</v>
      </c>
      <c r="F364" s="138" t="e">
        <f t="shared" si="424"/>
        <v>#REF!</v>
      </c>
      <c r="G364" s="138" t="e">
        <f t="shared" si="425"/>
        <v>#REF!</v>
      </c>
      <c r="H364" s="138" t="e">
        <f t="shared" si="426"/>
        <v>#REF!</v>
      </c>
      <c r="I364" s="138" t="e">
        <f t="shared" si="427"/>
        <v>#REF!</v>
      </c>
      <c r="J364" s="77" t="e">
        <f t="shared" si="428"/>
        <v>#REF!</v>
      </c>
      <c r="K364" s="61" t="s">
        <v>33</v>
      </c>
      <c r="L364" s="66" t="e">
        <f t="shared" ref="L364:R364" si="489">L93+L118+L143+L168+L192+L240+L264</f>
        <v>#REF!</v>
      </c>
      <c r="M364" s="66" t="e">
        <f t="shared" si="489"/>
        <v>#REF!</v>
      </c>
      <c r="N364" s="66" t="e">
        <f t="shared" si="489"/>
        <v>#REF!</v>
      </c>
      <c r="O364" s="66" t="e">
        <f t="shared" si="489"/>
        <v>#REF!</v>
      </c>
      <c r="P364" s="66" t="e">
        <f t="shared" si="489"/>
        <v>#REF!</v>
      </c>
      <c r="Q364" s="66" t="e">
        <f t="shared" si="489"/>
        <v>#REF!</v>
      </c>
      <c r="R364" s="66" t="e">
        <f t="shared" si="489"/>
        <v>#REF!</v>
      </c>
      <c r="S364" s="74" t="e">
        <f t="shared" si="430"/>
        <v>#REF!</v>
      </c>
      <c r="T364" s="61" t="s">
        <v>33</v>
      </c>
      <c r="U364" s="72" t="e">
        <f t="shared" si="452"/>
        <v>#REF!</v>
      </c>
      <c r="V364" s="72" t="e">
        <f t="shared" si="431"/>
        <v>#REF!</v>
      </c>
      <c r="W364" s="72" t="e">
        <f t="shared" si="432"/>
        <v>#REF!</v>
      </c>
      <c r="X364" s="72" t="e">
        <f t="shared" si="433"/>
        <v>#REF!</v>
      </c>
      <c r="Y364" s="72" t="e">
        <f t="shared" si="434"/>
        <v>#REF!</v>
      </c>
      <c r="Z364" s="72" t="e">
        <f t="shared" si="435"/>
        <v>#REF!</v>
      </c>
      <c r="AA364" s="72" t="e">
        <f t="shared" si="436"/>
        <v>#REF!</v>
      </c>
      <c r="AB364" s="61" t="s">
        <v>33</v>
      </c>
      <c r="AC364" s="80" t="str">
        <f t="shared" si="453"/>
        <v/>
      </c>
      <c r="AD364" s="80" t="str">
        <f t="shared" si="437"/>
        <v/>
      </c>
      <c r="AE364" s="80" t="str">
        <f t="shared" si="438"/>
        <v/>
      </c>
      <c r="AF364" s="80" t="str">
        <f t="shared" si="439"/>
        <v/>
      </c>
      <c r="AG364" s="80" t="str">
        <f t="shared" si="440"/>
        <v/>
      </c>
      <c r="AH364" s="80" t="str">
        <f t="shared" si="441"/>
        <v/>
      </c>
      <c r="AI364" s="80" t="str">
        <f t="shared" si="442"/>
        <v/>
      </c>
      <c r="AJ364" s="61" t="s">
        <v>33</v>
      </c>
      <c r="AK364" s="66" t="e">
        <f t="shared" ref="AK364:AQ364" si="490">AK93+AK118+AK143+AK168+AK192+AK240+AK264</f>
        <v>#REF!</v>
      </c>
      <c r="AL364" s="66" t="e">
        <f t="shared" si="490"/>
        <v>#REF!</v>
      </c>
      <c r="AM364" s="66" t="e">
        <f t="shared" si="490"/>
        <v>#REF!</v>
      </c>
      <c r="AN364" s="66" t="e">
        <f t="shared" si="490"/>
        <v>#REF!</v>
      </c>
      <c r="AO364" s="66" t="e">
        <f t="shared" si="490"/>
        <v>#REF!</v>
      </c>
      <c r="AP364" s="66" t="e">
        <f t="shared" si="490"/>
        <v>#REF!</v>
      </c>
      <c r="AQ364" s="66" t="e">
        <f t="shared" si="490"/>
        <v>#REF!</v>
      </c>
      <c r="AR364" s="74" t="e">
        <f t="shared" si="444"/>
        <v>#REF!</v>
      </c>
      <c r="AS364" s="74" t="e">
        <f t="shared" si="445"/>
        <v>#REF!</v>
      </c>
      <c r="AT364" s="61" t="s">
        <v>33</v>
      </c>
      <c r="AU364" s="66">
        <f t="shared" ref="AU364:BA364" si="491">AU93+AU118+AU143+AU168+AU192+AU240+AU264</f>
        <v>113.84539239542767</v>
      </c>
      <c r="AV364" s="66">
        <f t="shared" si="491"/>
        <v>0</v>
      </c>
      <c r="AW364" s="66">
        <f t="shared" si="491"/>
        <v>0</v>
      </c>
      <c r="AX364" s="66">
        <f t="shared" si="491"/>
        <v>36.113677591857723</v>
      </c>
      <c r="AY364" s="66">
        <f t="shared" si="491"/>
        <v>8.5128149667990254</v>
      </c>
      <c r="AZ364" s="66">
        <f t="shared" si="491"/>
        <v>0</v>
      </c>
      <c r="BA364" s="66">
        <f t="shared" si="491"/>
        <v>0</v>
      </c>
      <c r="BB364" s="74">
        <f t="shared" si="447"/>
        <v>158.4718849540844</v>
      </c>
    </row>
    <row r="365" spans="1:54" hidden="1" x14ac:dyDescent="0.25">
      <c r="A365" s="61" t="s">
        <v>34</v>
      </c>
      <c r="B365" s="136">
        <f t="shared" si="448"/>
        <v>0</v>
      </c>
      <c r="C365" s="138" t="e">
        <f t="shared" si="449"/>
        <v>#REF!</v>
      </c>
      <c r="D365" s="138" t="e">
        <f t="shared" si="450"/>
        <v>#REF!</v>
      </c>
      <c r="E365" s="138" t="e">
        <f t="shared" si="423"/>
        <v>#REF!</v>
      </c>
      <c r="F365" s="138" t="e">
        <f t="shared" si="424"/>
        <v>#REF!</v>
      </c>
      <c r="G365" s="138" t="e">
        <f t="shared" si="425"/>
        <v>#REF!</v>
      </c>
      <c r="H365" s="138" t="e">
        <f t="shared" si="426"/>
        <v>#REF!</v>
      </c>
      <c r="I365" s="138" t="e">
        <f t="shared" si="427"/>
        <v>#REF!</v>
      </c>
      <c r="J365" s="77" t="e">
        <f t="shared" si="428"/>
        <v>#REF!</v>
      </c>
      <c r="K365" s="61" t="s">
        <v>34</v>
      </c>
      <c r="L365" s="66" t="e">
        <f t="shared" ref="L365:R365" si="492">L94+L119+L144+L169+L193+L241+L265</f>
        <v>#REF!</v>
      </c>
      <c r="M365" s="66" t="e">
        <f t="shared" si="492"/>
        <v>#REF!</v>
      </c>
      <c r="N365" s="66" t="e">
        <f t="shared" si="492"/>
        <v>#REF!</v>
      </c>
      <c r="O365" s="66" t="e">
        <f t="shared" si="492"/>
        <v>#REF!</v>
      </c>
      <c r="P365" s="66" t="e">
        <f t="shared" si="492"/>
        <v>#REF!</v>
      </c>
      <c r="Q365" s="66" t="e">
        <f t="shared" si="492"/>
        <v>#REF!</v>
      </c>
      <c r="R365" s="66" t="e">
        <f t="shared" si="492"/>
        <v>#REF!</v>
      </c>
      <c r="S365" s="74" t="e">
        <f>SUM(L365:R365)</f>
        <v>#REF!</v>
      </c>
      <c r="T365" s="61" t="s">
        <v>34</v>
      </c>
      <c r="U365" s="72" t="e">
        <f t="shared" si="452"/>
        <v>#REF!</v>
      </c>
      <c r="V365" s="72" t="e">
        <f t="shared" si="431"/>
        <v>#REF!</v>
      </c>
      <c r="W365" s="72" t="e">
        <f t="shared" si="432"/>
        <v>#REF!</v>
      </c>
      <c r="X365" s="72" t="e">
        <f t="shared" si="433"/>
        <v>#REF!</v>
      </c>
      <c r="Y365" s="72" t="e">
        <f t="shared" si="434"/>
        <v>#REF!</v>
      </c>
      <c r="Z365" s="72" t="e">
        <f t="shared" si="435"/>
        <v>#REF!</v>
      </c>
      <c r="AA365" s="72" t="e">
        <f t="shared" si="436"/>
        <v>#REF!</v>
      </c>
      <c r="AB365" s="61" t="s">
        <v>34</v>
      </c>
      <c r="AC365" s="80" t="str">
        <f t="shared" si="453"/>
        <v/>
      </c>
      <c r="AD365" s="80" t="str">
        <f t="shared" si="437"/>
        <v/>
      </c>
      <c r="AE365" s="80" t="str">
        <f t="shared" si="438"/>
        <v/>
      </c>
      <c r="AF365" s="80" t="str">
        <f t="shared" si="439"/>
        <v/>
      </c>
      <c r="AG365" s="80" t="str">
        <f t="shared" si="440"/>
        <v/>
      </c>
      <c r="AH365" s="80" t="str">
        <f t="shared" si="441"/>
        <v/>
      </c>
      <c r="AI365" s="80" t="str">
        <f t="shared" si="442"/>
        <v/>
      </c>
      <c r="AJ365" s="61" t="s">
        <v>34</v>
      </c>
      <c r="AK365" s="66" t="e">
        <f t="shared" ref="AK365:AQ365" si="493">AK94+AK119+AK144+AK169+AK193+AK241+AK265</f>
        <v>#REF!</v>
      </c>
      <c r="AL365" s="66" t="e">
        <f t="shared" si="493"/>
        <v>#REF!</v>
      </c>
      <c r="AM365" s="66" t="e">
        <f t="shared" si="493"/>
        <v>#REF!</v>
      </c>
      <c r="AN365" s="66" t="e">
        <f t="shared" si="493"/>
        <v>#REF!</v>
      </c>
      <c r="AO365" s="66" t="e">
        <f t="shared" si="493"/>
        <v>#REF!</v>
      </c>
      <c r="AP365" s="66" t="e">
        <f t="shared" si="493"/>
        <v>#REF!</v>
      </c>
      <c r="AQ365" s="66" t="e">
        <f t="shared" si="493"/>
        <v>#REF!</v>
      </c>
      <c r="AR365" s="74" t="e">
        <f t="shared" si="444"/>
        <v>#REF!</v>
      </c>
      <c r="AS365" s="74" t="e">
        <f t="shared" si="445"/>
        <v>#REF!</v>
      </c>
      <c r="AT365" s="61" t="s">
        <v>34</v>
      </c>
      <c r="AU365" s="66">
        <f t="shared" ref="AU365:BA365" si="494">AU94+AU119+AU144+AU169+AU193+AU241+AU265</f>
        <v>0</v>
      </c>
      <c r="AV365" s="66">
        <f t="shared" si="494"/>
        <v>0</v>
      </c>
      <c r="AW365" s="66">
        <f t="shared" si="494"/>
        <v>0</v>
      </c>
      <c r="AX365" s="66">
        <f t="shared" si="494"/>
        <v>0</v>
      </c>
      <c r="AY365" s="66">
        <f t="shared" si="494"/>
        <v>0</v>
      </c>
      <c r="AZ365" s="66">
        <f t="shared" si="494"/>
        <v>0</v>
      </c>
      <c r="BA365" s="66">
        <f t="shared" si="494"/>
        <v>0</v>
      </c>
      <c r="BB365" s="74">
        <f t="shared" si="447"/>
        <v>0</v>
      </c>
    </row>
    <row r="366" spans="1:54" hidden="1" x14ac:dyDescent="0.25">
      <c r="A366" s="61" t="s">
        <v>35</v>
      </c>
      <c r="B366" s="136">
        <f t="shared" si="448"/>
        <v>0</v>
      </c>
      <c r="C366" s="138" t="e">
        <f t="shared" si="449"/>
        <v>#REF!</v>
      </c>
      <c r="D366" s="138" t="e">
        <f t="shared" si="450"/>
        <v>#REF!</v>
      </c>
      <c r="E366" s="138" t="e">
        <f t="shared" si="423"/>
        <v>#REF!</v>
      </c>
      <c r="F366" s="138" t="e">
        <f t="shared" si="424"/>
        <v>#REF!</v>
      </c>
      <c r="G366" s="138" t="e">
        <f t="shared" si="425"/>
        <v>#REF!</v>
      </c>
      <c r="H366" s="138" t="e">
        <f t="shared" si="426"/>
        <v>#REF!</v>
      </c>
      <c r="I366" s="138" t="e">
        <f t="shared" si="427"/>
        <v>#REF!</v>
      </c>
      <c r="J366" s="77" t="e">
        <f t="shared" si="428"/>
        <v>#REF!</v>
      </c>
      <c r="K366" s="61" t="s">
        <v>35</v>
      </c>
      <c r="L366" s="66" t="e">
        <f t="shared" ref="L366:R366" si="495">L95+L120+L145+L170+L194+L242+L266</f>
        <v>#REF!</v>
      </c>
      <c r="M366" s="66" t="e">
        <f t="shared" si="495"/>
        <v>#REF!</v>
      </c>
      <c r="N366" s="66" t="e">
        <f t="shared" si="495"/>
        <v>#REF!</v>
      </c>
      <c r="O366" s="66" t="e">
        <f t="shared" si="495"/>
        <v>#REF!</v>
      </c>
      <c r="P366" s="66" t="e">
        <f t="shared" si="495"/>
        <v>#REF!</v>
      </c>
      <c r="Q366" s="66" t="e">
        <f t="shared" si="495"/>
        <v>#REF!</v>
      </c>
      <c r="R366" s="66" t="e">
        <f t="shared" si="495"/>
        <v>#REF!</v>
      </c>
      <c r="S366" s="74" t="e">
        <f>SUM(L366:R366)</f>
        <v>#REF!</v>
      </c>
      <c r="T366" s="61" t="s">
        <v>35</v>
      </c>
      <c r="U366" s="72" t="e">
        <f t="shared" si="452"/>
        <v>#REF!</v>
      </c>
      <c r="V366" s="72" t="e">
        <f t="shared" si="431"/>
        <v>#REF!</v>
      </c>
      <c r="W366" s="72" t="e">
        <f t="shared" si="432"/>
        <v>#REF!</v>
      </c>
      <c r="X366" s="72" t="e">
        <f t="shared" si="433"/>
        <v>#REF!</v>
      </c>
      <c r="Y366" s="72" t="e">
        <f t="shared" si="434"/>
        <v>#REF!</v>
      </c>
      <c r="Z366" s="72" t="e">
        <f t="shared" si="435"/>
        <v>#REF!</v>
      </c>
      <c r="AA366" s="72" t="e">
        <f t="shared" si="436"/>
        <v>#REF!</v>
      </c>
      <c r="AB366" s="61" t="s">
        <v>35</v>
      </c>
      <c r="AC366" s="80" t="str">
        <f t="shared" si="453"/>
        <v/>
      </c>
      <c r="AD366" s="80" t="str">
        <f t="shared" si="437"/>
        <v/>
      </c>
      <c r="AE366" s="80" t="str">
        <f t="shared" si="438"/>
        <v/>
      </c>
      <c r="AF366" s="80" t="str">
        <f t="shared" si="439"/>
        <v/>
      </c>
      <c r="AG366" s="80" t="str">
        <f t="shared" si="440"/>
        <v/>
      </c>
      <c r="AH366" s="80" t="str">
        <f t="shared" si="441"/>
        <v/>
      </c>
      <c r="AI366" s="80" t="str">
        <f t="shared" si="442"/>
        <v/>
      </c>
      <c r="AJ366" s="61" t="s">
        <v>35</v>
      </c>
      <c r="AK366" s="66" t="e">
        <f t="shared" ref="AK366:AQ366" si="496">AK95+AK120+AK145+AK170+AK194+AK242+AK266</f>
        <v>#REF!</v>
      </c>
      <c r="AL366" s="66" t="e">
        <f t="shared" si="496"/>
        <v>#REF!</v>
      </c>
      <c r="AM366" s="66" t="e">
        <f t="shared" si="496"/>
        <v>#REF!</v>
      </c>
      <c r="AN366" s="66" t="e">
        <f t="shared" si="496"/>
        <v>#REF!</v>
      </c>
      <c r="AO366" s="66" t="e">
        <f t="shared" si="496"/>
        <v>#REF!</v>
      </c>
      <c r="AP366" s="66" t="e">
        <f t="shared" si="496"/>
        <v>#REF!</v>
      </c>
      <c r="AQ366" s="66" t="e">
        <f t="shared" si="496"/>
        <v>#REF!</v>
      </c>
      <c r="AR366" s="74" t="e">
        <f t="shared" si="444"/>
        <v>#REF!</v>
      </c>
      <c r="AS366" s="74" t="e">
        <f t="shared" si="445"/>
        <v>#REF!</v>
      </c>
      <c r="AT366" s="61" t="s">
        <v>35</v>
      </c>
      <c r="AU366" s="66">
        <f t="shared" ref="AU366:BA366" si="497">AU95+AU120+AU145+AU170+AU194+AU242+AU266</f>
        <v>0</v>
      </c>
      <c r="AV366" s="66">
        <f t="shared" si="497"/>
        <v>0</v>
      </c>
      <c r="AW366" s="66">
        <f t="shared" si="497"/>
        <v>0</v>
      </c>
      <c r="AX366" s="66">
        <f t="shared" si="497"/>
        <v>0</v>
      </c>
      <c r="AY366" s="66">
        <f t="shared" si="497"/>
        <v>0</v>
      </c>
      <c r="AZ366" s="66">
        <f t="shared" si="497"/>
        <v>0</v>
      </c>
      <c r="BA366" s="66">
        <f t="shared" si="497"/>
        <v>0</v>
      </c>
      <c r="BB366" s="74">
        <f t="shared" si="447"/>
        <v>0</v>
      </c>
    </row>
    <row r="367" spans="1:54" hidden="1" x14ac:dyDescent="0.25">
      <c r="A367" s="61" t="s">
        <v>36</v>
      </c>
      <c r="B367" s="136">
        <f t="shared" si="448"/>
        <v>80.144400000000005</v>
      </c>
      <c r="C367" s="138" t="e">
        <f t="shared" si="449"/>
        <v>#REF!</v>
      </c>
      <c r="D367" s="138" t="e">
        <f t="shared" si="450"/>
        <v>#REF!</v>
      </c>
      <c r="E367" s="138" t="e">
        <f t="shared" si="423"/>
        <v>#REF!</v>
      </c>
      <c r="F367" s="138" t="e">
        <f t="shared" si="424"/>
        <v>#REF!</v>
      </c>
      <c r="G367" s="138" t="e">
        <f t="shared" si="425"/>
        <v>#REF!</v>
      </c>
      <c r="H367" s="138" t="e">
        <f t="shared" si="426"/>
        <v>#REF!</v>
      </c>
      <c r="I367" s="138" t="e">
        <f t="shared" si="427"/>
        <v>#REF!</v>
      </c>
      <c r="J367" s="77" t="e">
        <f t="shared" si="428"/>
        <v>#REF!</v>
      </c>
      <c r="K367" s="61" t="s">
        <v>36</v>
      </c>
      <c r="L367" s="66" t="e">
        <f t="shared" ref="L367:R367" si="498">L96+L121+L146+L171+L195+L243+L267</f>
        <v>#REF!</v>
      </c>
      <c r="M367" s="66" t="e">
        <f t="shared" si="498"/>
        <v>#REF!</v>
      </c>
      <c r="N367" s="66" t="e">
        <f t="shared" si="498"/>
        <v>#REF!</v>
      </c>
      <c r="O367" s="66" t="e">
        <f t="shared" si="498"/>
        <v>#REF!</v>
      </c>
      <c r="P367" s="66" t="e">
        <f t="shared" si="498"/>
        <v>#REF!</v>
      </c>
      <c r="Q367" s="66" t="e">
        <f t="shared" si="498"/>
        <v>#REF!</v>
      </c>
      <c r="R367" s="66" t="e">
        <f t="shared" si="498"/>
        <v>#REF!</v>
      </c>
      <c r="S367" s="74" t="e">
        <f>SUM(L367:R367)</f>
        <v>#REF!</v>
      </c>
      <c r="T367" s="61" t="s">
        <v>36</v>
      </c>
      <c r="U367" s="72" t="e">
        <f t="shared" si="452"/>
        <v>#REF!</v>
      </c>
      <c r="V367" s="72" t="e">
        <f t="shared" si="431"/>
        <v>#REF!</v>
      </c>
      <c r="W367" s="72" t="e">
        <f t="shared" si="432"/>
        <v>#REF!</v>
      </c>
      <c r="X367" s="72" t="e">
        <f t="shared" si="433"/>
        <v>#REF!</v>
      </c>
      <c r="Y367" s="72" t="e">
        <f t="shared" si="434"/>
        <v>#REF!</v>
      </c>
      <c r="Z367" s="72" t="e">
        <f t="shared" si="435"/>
        <v>#REF!</v>
      </c>
      <c r="AA367" s="72" t="e">
        <f t="shared" si="436"/>
        <v>#REF!</v>
      </c>
      <c r="AB367" s="61" t="s">
        <v>36</v>
      </c>
      <c r="AC367" s="80" t="str">
        <f t="shared" si="453"/>
        <v/>
      </c>
      <c r="AD367" s="80" t="str">
        <f t="shared" si="437"/>
        <v/>
      </c>
      <c r="AE367" s="80" t="str">
        <f t="shared" si="438"/>
        <v/>
      </c>
      <c r="AF367" s="80" t="str">
        <f t="shared" si="439"/>
        <v/>
      </c>
      <c r="AG367" s="80" t="str">
        <f t="shared" si="440"/>
        <v/>
      </c>
      <c r="AH367" s="80" t="str">
        <f t="shared" si="441"/>
        <v/>
      </c>
      <c r="AI367" s="80" t="str">
        <f t="shared" si="442"/>
        <v/>
      </c>
      <c r="AJ367" s="61" t="s">
        <v>36</v>
      </c>
      <c r="AK367" s="66" t="e">
        <f t="shared" ref="AK367:AQ367" si="499">AK96+AK121+AK146+AK171+AK195+AK243+AK267</f>
        <v>#REF!</v>
      </c>
      <c r="AL367" s="66" t="e">
        <f t="shared" si="499"/>
        <v>#REF!</v>
      </c>
      <c r="AM367" s="66" t="e">
        <f t="shared" si="499"/>
        <v>#REF!</v>
      </c>
      <c r="AN367" s="66" t="e">
        <f t="shared" si="499"/>
        <v>#REF!</v>
      </c>
      <c r="AO367" s="66" t="e">
        <f t="shared" si="499"/>
        <v>#REF!</v>
      </c>
      <c r="AP367" s="66" t="e">
        <f t="shared" si="499"/>
        <v>#REF!</v>
      </c>
      <c r="AQ367" s="66" t="e">
        <f t="shared" si="499"/>
        <v>#REF!</v>
      </c>
      <c r="AR367" s="74" t="e">
        <f t="shared" si="444"/>
        <v>#REF!</v>
      </c>
      <c r="AS367" s="74" t="e">
        <f t="shared" si="445"/>
        <v>#REF!</v>
      </c>
      <c r="AT367" s="61" t="s">
        <v>36</v>
      </c>
      <c r="AU367" s="66">
        <f t="shared" ref="AU367:BA367" si="500">AU96+AU121+AU146+AU171+AU195+AU243+AU267</f>
        <v>0</v>
      </c>
      <c r="AV367" s="66">
        <f t="shared" si="500"/>
        <v>0</v>
      </c>
      <c r="AW367" s="66">
        <f t="shared" si="500"/>
        <v>0</v>
      </c>
      <c r="AX367" s="66">
        <f t="shared" si="500"/>
        <v>0</v>
      </c>
      <c r="AY367" s="66">
        <f t="shared" si="500"/>
        <v>0</v>
      </c>
      <c r="AZ367" s="66">
        <f t="shared" si="500"/>
        <v>0</v>
      </c>
      <c r="BA367" s="66">
        <f t="shared" si="500"/>
        <v>0</v>
      </c>
      <c r="BB367" s="74">
        <f t="shared" si="447"/>
        <v>0</v>
      </c>
    </row>
    <row r="368" spans="1:54" hidden="1" x14ac:dyDescent="0.25">
      <c r="A368" s="61" t="s">
        <v>37</v>
      </c>
      <c r="B368" s="136">
        <f t="shared" si="448"/>
        <v>0</v>
      </c>
      <c r="C368" s="138" t="e">
        <f t="shared" si="449"/>
        <v>#REF!</v>
      </c>
      <c r="D368" s="138" t="e">
        <f t="shared" si="450"/>
        <v>#REF!</v>
      </c>
      <c r="E368" s="138" t="e">
        <f t="shared" si="423"/>
        <v>#REF!</v>
      </c>
      <c r="F368" s="138" t="e">
        <f t="shared" si="424"/>
        <v>#REF!</v>
      </c>
      <c r="G368" s="138" t="e">
        <f t="shared" si="425"/>
        <v>#REF!</v>
      </c>
      <c r="H368" s="138" t="e">
        <f t="shared" si="426"/>
        <v>#REF!</v>
      </c>
      <c r="I368" s="138" t="e">
        <f t="shared" si="427"/>
        <v>#REF!</v>
      </c>
      <c r="J368" s="77" t="e">
        <f t="shared" si="428"/>
        <v>#REF!</v>
      </c>
      <c r="K368" s="61" t="s">
        <v>37</v>
      </c>
      <c r="L368" s="66" t="e">
        <f t="shared" ref="L368:R368" si="501">L97+L122+L147+L172+L196+L244+L268</f>
        <v>#REF!</v>
      </c>
      <c r="M368" s="66" t="e">
        <f t="shared" si="501"/>
        <v>#REF!</v>
      </c>
      <c r="N368" s="66" t="e">
        <f t="shared" si="501"/>
        <v>#REF!</v>
      </c>
      <c r="O368" s="66" t="e">
        <f t="shared" si="501"/>
        <v>#REF!</v>
      </c>
      <c r="P368" s="66" t="e">
        <f t="shared" si="501"/>
        <v>#REF!</v>
      </c>
      <c r="Q368" s="66" t="e">
        <f t="shared" si="501"/>
        <v>#REF!</v>
      </c>
      <c r="R368" s="66" t="e">
        <f t="shared" si="501"/>
        <v>#REF!</v>
      </c>
      <c r="S368" s="74" t="e">
        <f>SUM(L368:R368)</f>
        <v>#REF!</v>
      </c>
      <c r="T368" s="61" t="s">
        <v>37</v>
      </c>
      <c r="U368" s="72" t="e">
        <f t="shared" si="452"/>
        <v>#REF!</v>
      </c>
      <c r="V368" s="72" t="e">
        <f t="shared" si="431"/>
        <v>#REF!</v>
      </c>
      <c r="W368" s="72" t="e">
        <f t="shared" si="432"/>
        <v>#REF!</v>
      </c>
      <c r="X368" s="72" t="e">
        <f t="shared" si="433"/>
        <v>#REF!</v>
      </c>
      <c r="Y368" s="72" t="e">
        <f t="shared" si="434"/>
        <v>#REF!</v>
      </c>
      <c r="Z368" s="72" t="e">
        <f t="shared" si="435"/>
        <v>#REF!</v>
      </c>
      <c r="AA368" s="72" t="e">
        <f t="shared" si="436"/>
        <v>#REF!</v>
      </c>
      <c r="AB368" s="61" t="s">
        <v>37</v>
      </c>
      <c r="AC368" s="80" t="str">
        <f t="shared" si="453"/>
        <v/>
      </c>
      <c r="AD368" s="80" t="str">
        <f t="shared" si="437"/>
        <v/>
      </c>
      <c r="AE368" s="80" t="str">
        <f t="shared" si="438"/>
        <v/>
      </c>
      <c r="AF368" s="80" t="str">
        <f t="shared" si="439"/>
        <v/>
      </c>
      <c r="AG368" s="80" t="str">
        <f t="shared" si="440"/>
        <v/>
      </c>
      <c r="AH368" s="80" t="str">
        <f t="shared" si="441"/>
        <v/>
      </c>
      <c r="AI368" s="80" t="str">
        <f t="shared" si="442"/>
        <v/>
      </c>
      <c r="AJ368" s="61" t="s">
        <v>37</v>
      </c>
      <c r="AK368" s="66" t="e">
        <f t="shared" ref="AK368:AQ368" si="502">AK97+AK122+AK147+AK172+AK196+AK244+AK268</f>
        <v>#REF!</v>
      </c>
      <c r="AL368" s="66" t="e">
        <f t="shared" si="502"/>
        <v>#REF!</v>
      </c>
      <c r="AM368" s="66" t="e">
        <f t="shared" si="502"/>
        <v>#REF!</v>
      </c>
      <c r="AN368" s="66" t="e">
        <f t="shared" si="502"/>
        <v>#REF!</v>
      </c>
      <c r="AO368" s="66" t="e">
        <f t="shared" si="502"/>
        <v>#REF!</v>
      </c>
      <c r="AP368" s="66" t="e">
        <f t="shared" si="502"/>
        <v>#REF!</v>
      </c>
      <c r="AQ368" s="66" t="e">
        <f t="shared" si="502"/>
        <v>#REF!</v>
      </c>
      <c r="AR368" s="74" t="e">
        <f t="shared" si="444"/>
        <v>#REF!</v>
      </c>
      <c r="AS368" s="74" t="e">
        <f t="shared" si="445"/>
        <v>#REF!</v>
      </c>
      <c r="AT368" s="61" t="s">
        <v>37</v>
      </c>
      <c r="AU368" s="66">
        <f t="shared" ref="AU368:BA368" si="503">AU97+AU122+AU147+AU172+AU196+AU244+AU268</f>
        <v>0</v>
      </c>
      <c r="AV368" s="66">
        <f t="shared" si="503"/>
        <v>0</v>
      </c>
      <c r="AW368" s="66">
        <f t="shared" si="503"/>
        <v>0</v>
      </c>
      <c r="AX368" s="66">
        <f t="shared" si="503"/>
        <v>0</v>
      </c>
      <c r="AY368" s="66">
        <f t="shared" si="503"/>
        <v>0</v>
      </c>
      <c r="AZ368" s="66">
        <f t="shared" si="503"/>
        <v>0</v>
      </c>
      <c r="BA368" s="66">
        <f t="shared" si="503"/>
        <v>0</v>
      </c>
      <c r="BB368" s="74">
        <f t="shared" si="447"/>
        <v>0</v>
      </c>
    </row>
    <row r="369" spans="1:54" hidden="1" x14ac:dyDescent="0.25">
      <c r="A369" s="59"/>
      <c r="B369" s="69">
        <f>SUM(B351:B368)</f>
        <v>4752.8565955362164</v>
      </c>
      <c r="C369" s="70"/>
      <c r="D369" s="70"/>
      <c r="E369" s="70"/>
      <c r="F369" s="70"/>
      <c r="G369" s="70"/>
      <c r="H369" s="70"/>
      <c r="I369" s="70"/>
      <c r="J369" s="70"/>
      <c r="K369" s="73" t="s">
        <v>38</v>
      </c>
      <c r="L369" s="74" t="e">
        <f t="shared" ref="L369" si="504">SUM(L351:L368)</f>
        <v>#REF!</v>
      </c>
      <c r="M369" s="74" t="e">
        <f>SUM(M351:M368)</f>
        <v>#REF!</v>
      </c>
      <c r="N369" s="74" t="e">
        <f t="shared" ref="N369:S369" si="505">SUM(N351:N368)</f>
        <v>#REF!</v>
      </c>
      <c r="O369" s="74" t="e">
        <f t="shared" si="505"/>
        <v>#REF!</v>
      </c>
      <c r="P369" s="74" t="e">
        <f t="shared" si="505"/>
        <v>#REF!</v>
      </c>
      <c r="Q369" s="74" t="e">
        <f t="shared" si="505"/>
        <v>#REF!</v>
      </c>
      <c r="R369" s="74" t="e">
        <f t="shared" si="505"/>
        <v>#REF!</v>
      </c>
      <c r="S369" s="74" t="e">
        <f t="shared" si="505"/>
        <v>#REF!</v>
      </c>
      <c r="T369" s="71"/>
      <c r="U369" s="70"/>
      <c r="V369" s="70"/>
      <c r="W369" s="70"/>
      <c r="X369" s="70"/>
      <c r="Y369" s="70"/>
      <c r="Z369" s="70"/>
      <c r="AA369" s="70"/>
      <c r="AB369" s="70"/>
      <c r="AC369" s="70"/>
      <c r="AD369" s="70"/>
      <c r="AE369" s="70"/>
      <c r="AF369" s="70"/>
      <c r="AG369" s="70"/>
      <c r="AH369" s="70"/>
      <c r="AI369" s="70"/>
      <c r="AJ369" s="73" t="s">
        <v>38</v>
      </c>
      <c r="AK369" s="74" t="e">
        <f t="shared" ref="AK369:AS369" si="506">SUM(AK351:AK368)</f>
        <v>#REF!</v>
      </c>
      <c r="AL369" s="74" t="e">
        <f t="shared" si="506"/>
        <v>#REF!</v>
      </c>
      <c r="AM369" s="74" t="e">
        <f t="shared" si="506"/>
        <v>#REF!</v>
      </c>
      <c r="AN369" s="74" t="e">
        <f t="shared" si="506"/>
        <v>#REF!</v>
      </c>
      <c r="AO369" s="74" t="e">
        <f t="shared" si="506"/>
        <v>#REF!</v>
      </c>
      <c r="AP369" s="74" t="e">
        <f t="shared" si="506"/>
        <v>#REF!</v>
      </c>
      <c r="AQ369" s="74" t="e">
        <f t="shared" si="506"/>
        <v>#REF!</v>
      </c>
      <c r="AR369" s="74" t="e">
        <f t="shared" si="506"/>
        <v>#REF!</v>
      </c>
      <c r="AS369" s="74" t="e">
        <f t="shared" si="506"/>
        <v>#REF!</v>
      </c>
      <c r="AT369" s="73" t="s">
        <v>38</v>
      </c>
      <c r="AU369" s="74">
        <f t="shared" ref="AU369:BB369" si="507">SUM(AU351:AU368)</f>
        <v>113.84539239542767</v>
      </c>
      <c r="AV369" s="74">
        <f t="shared" si="507"/>
        <v>67.840345073844617</v>
      </c>
      <c r="AW369" s="74">
        <f t="shared" si="507"/>
        <v>0</v>
      </c>
      <c r="AX369" s="74">
        <f t="shared" si="507"/>
        <v>36.113677591857723</v>
      </c>
      <c r="AY369" s="74">
        <f t="shared" si="507"/>
        <v>8.5128149667990254</v>
      </c>
      <c r="AZ369" s="74">
        <f t="shared" si="507"/>
        <v>0</v>
      </c>
      <c r="BA369" s="74">
        <f t="shared" si="507"/>
        <v>0</v>
      </c>
      <c r="BB369" s="74">
        <f t="shared" si="507"/>
        <v>226.31223002792902</v>
      </c>
    </row>
    <row r="371" spans="1:54" x14ac:dyDescent="0.25">
      <c r="A371" s="125" t="s">
        <v>178</v>
      </c>
    </row>
    <row r="372" spans="1:54" x14ac:dyDescent="0.25">
      <c r="A372" s="145" t="s">
        <v>0</v>
      </c>
      <c r="B372" s="145"/>
      <c r="C372" s="145"/>
      <c r="D372" s="157" t="s">
        <v>184</v>
      </c>
      <c r="E372" s="157"/>
      <c r="F372" s="157"/>
      <c r="G372" s="157"/>
      <c r="H372" s="157"/>
      <c r="I372" s="145"/>
      <c r="J372" s="78" t="s">
        <v>1</v>
      </c>
      <c r="K372" s="79">
        <v>2016</v>
      </c>
      <c r="L372" s="57"/>
      <c r="M372" s="57"/>
      <c r="N372" s="57"/>
      <c r="O372" s="57"/>
      <c r="P372" s="57"/>
      <c r="Q372" s="57"/>
      <c r="R372" s="57"/>
      <c r="S372" s="58"/>
      <c r="T372" s="59"/>
      <c r="U372" s="57"/>
      <c r="V372" s="57"/>
      <c r="W372" s="57"/>
      <c r="X372" s="57"/>
      <c r="Y372" s="57"/>
      <c r="Z372" s="57"/>
      <c r="AA372" s="57"/>
      <c r="AB372" s="57"/>
      <c r="AC372" s="57"/>
      <c r="AD372" s="57"/>
      <c r="AE372" s="57"/>
      <c r="AF372" s="57"/>
      <c r="AG372" s="57"/>
      <c r="AH372" s="57"/>
      <c r="AI372" s="57"/>
      <c r="AJ372" s="59"/>
      <c r="AK372" s="57"/>
      <c r="AL372" s="57"/>
      <c r="AM372" s="57"/>
      <c r="AN372" s="57"/>
      <c r="AO372" s="57"/>
      <c r="AP372" s="57"/>
      <c r="AQ372" s="57"/>
      <c r="AR372" s="57"/>
      <c r="AS372" s="57"/>
      <c r="AT372" s="59"/>
      <c r="AU372" s="59"/>
      <c r="AV372" s="59"/>
      <c r="AW372" s="59"/>
      <c r="AX372" s="59"/>
      <c r="AY372" s="59"/>
      <c r="AZ372" s="59"/>
      <c r="BA372" s="59"/>
      <c r="BB372" s="59"/>
    </row>
    <row r="373" spans="1:54" x14ac:dyDescent="0.25">
      <c r="A373" s="139" t="str">
        <f>A371</f>
        <v>ALIMENTOS E BEBIDAS - OUTROS ALIMENTÍCIOS - CONSOLIDADO</v>
      </c>
      <c r="B373" s="140"/>
      <c r="C373" s="140"/>
      <c r="D373" s="140"/>
      <c r="E373" s="140"/>
      <c r="F373" s="140"/>
      <c r="G373" s="140"/>
      <c r="H373" s="140"/>
      <c r="I373" s="140"/>
      <c r="J373" s="141"/>
      <c r="K373" s="153" t="str">
        <f>A373</f>
        <v>ALIMENTOS E BEBIDAS - OUTROS ALIMENTÍCIOS - CONSOLIDADO</v>
      </c>
      <c r="L373" s="154"/>
      <c r="M373" s="154"/>
      <c r="N373" s="154"/>
      <c r="O373" s="154"/>
      <c r="P373" s="154"/>
      <c r="Q373" s="154"/>
      <c r="R373" s="154"/>
      <c r="S373" s="155"/>
      <c r="T373" s="147" t="str">
        <f>K373</f>
        <v>ALIMENTOS E BEBIDAS - OUTROS ALIMENTÍCIOS - CONSOLIDADO</v>
      </c>
      <c r="U373" s="148"/>
      <c r="V373" s="148"/>
      <c r="W373" s="148"/>
      <c r="X373" s="148"/>
      <c r="Y373" s="148"/>
      <c r="Z373" s="148"/>
      <c r="AA373" s="148"/>
      <c r="AB373" s="147" t="str">
        <f>T373</f>
        <v>ALIMENTOS E BEBIDAS - OUTROS ALIMENTÍCIOS - CONSOLIDADO</v>
      </c>
      <c r="AC373" s="148"/>
      <c r="AD373" s="148"/>
      <c r="AE373" s="148"/>
      <c r="AF373" s="148"/>
      <c r="AG373" s="148"/>
      <c r="AH373" s="148"/>
      <c r="AI373" s="152"/>
      <c r="AJ373" s="147" t="str">
        <f>AB373</f>
        <v>ALIMENTOS E BEBIDAS - OUTROS ALIMENTÍCIOS - CONSOLIDADO</v>
      </c>
      <c r="AK373" s="148"/>
      <c r="AL373" s="148"/>
      <c r="AM373" s="148"/>
      <c r="AN373" s="148"/>
      <c r="AO373" s="148"/>
      <c r="AP373" s="148"/>
      <c r="AQ373" s="148"/>
      <c r="AR373" s="148"/>
      <c r="AS373" s="148"/>
      <c r="AT373" s="147" t="str">
        <f>AJ373</f>
        <v>ALIMENTOS E BEBIDAS - OUTROS ALIMENTÍCIOS - CONSOLIDADO</v>
      </c>
      <c r="AU373" s="148"/>
      <c r="AV373" s="148"/>
      <c r="AW373" s="148"/>
      <c r="AX373" s="148"/>
      <c r="AY373" s="148"/>
      <c r="AZ373" s="148"/>
      <c r="BA373" s="148"/>
      <c r="BB373" s="148"/>
    </row>
    <row r="374" spans="1:54" x14ac:dyDescent="0.25">
      <c r="A374" s="149" t="s">
        <v>2</v>
      </c>
      <c r="B374" s="60" t="s">
        <v>3</v>
      </c>
      <c r="C374" s="142" t="s">
        <v>4</v>
      </c>
      <c r="D374" s="143"/>
      <c r="E374" s="143"/>
      <c r="F374" s="143"/>
      <c r="G374" s="143"/>
      <c r="H374" s="143"/>
      <c r="I374" s="143"/>
      <c r="J374" s="144"/>
      <c r="K374" s="149" t="s">
        <v>2</v>
      </c>
      <c r="L374" s="149" t="s">
        <v>5</v>
      </c>
      <c r="M374" s="150"/>
      <c r="N374" s="150"/>
      <c r="O374" s="150"/>
      <c r="P374" s="150"/>
      <c r="Q374" s="150"/>
      <c r="R374" s="150"/>
      <c r="S374" s="150"/>
      <c r="T374" s="149" t="s">
        <v>2</v>
      </c>
      <c r="U374" s="149" t="s">
        <v>6</v>
      </c>
      <c r="V374" s="149"/>
      <c r="W374" s="149"/>
      <c r="X374" s="149"/>
      <c r="Y374" s="149"/>
      <c r="Z374" s="149"/>
      <c r="AA374" s="149"/>
      <c r="AB374" s="149" t="s">
        <v>2</v>
      </c>
      <c r="AC374" s="149" t="s">
        <v>7</v>
      </c>
      <c r="AD374" s="150"/>
      <c r="AE374" s="150"/>
      <c r="AF374" s="150"/>
      <c r="AG374" s="150"/>
      <c r="AH374" s="150"/>
      <c r="AI374" s="151"/>
      <c r="AJ374" s="149" t="s">
        <v>2</v>
      </c>
      <c r="AK374" s="149" t="s">
        <v>8</v>
      </c>
      <c r="AL374" s="150"/>
      <c r="AM374" s="150"/>
      <c r="AN374" s="150"/>
      <c r="AO374" s="150"/>
      <c r="AP374" s="150"/>
      <c r="AQ374" s="150"/>
      <c r="AR374" s="150"/>
      <c r="AS374" s="75" t="s">
        <v>9</v>
      </c>
      <c r="AT374" s="149" t="s">
        <v>2</v>
      </c>
      <c r="AU374" s="149" t="s">
        <v>10</v>
      </c>
      <c r="AV374" s="149"/>
      <c r="AW374" s="149"/>
      <c r="AX374" s="149"/>
      <c r="AY374" s="149"/>
      <c r="AZ374" s="149"/>
      <c r="BA374" s="149"/>
      <c r="BB374" s="149"/>
    </row>
    <row r="375" spans="1:54" x14ac:dyDescent="0.25">
      <c r="A375" s="61"/>
      <c r="B375" s="62" t="s">
        <v>11</v>
      </c>
      <c r="C375" s="63" t="s">
        <v>12</v>
      </c>
      <c r="D375" s="63" t="s">
        <v>13</v>
      </c>
      <c r="E375" s="63" t="s">
        <v>14</v>
      </c>
      <c r="F375" s="63" t="s">
        <v>15</v>
      </c>
      <c r="G375" s="64" t="s">
        <v>16</v>
      </c>
      <c r="H375" s="63" t="s">
        <v>17</v>
      </c>
      <c r="I375" s="63" t="s">
        <v>18</v>
      </c>
      <c r="J375" s="65" t="s">
        <v>19</v>
      </c>
      <c r="K375" s="61"/>
      <c r="L375" s="63" t="s">
        <v>12</v>
      </c>
      <c r="M375" s="63" t="s">
        <v>13</v>
      </c>
      <c r="N375" s="63" t="s">
        <v>14</v>
      </c>
      <c r="O375" s="63" t="s">
        <v>15</v>
      </c>
      <c r="P375" s="64" t="s">
        <v>16</v>
      </c>
      <c r="Q375" s="63" t="s">
        <v>17</v>
      </c>
      <c r="R375" s="63" t="s">
        <v>18</v>
      </c>
      <c r="S375" s="62" t="s">
        <v>19</v>
      </c>
      <c r="T375" s="61"/>
      <c r="U375" s="63" t="s">
        <v>12</v>
      </c>
      <c r="V375" s="63" t="s">
        <v>13</v>
      </c>
      <c r="W375" s="63" t="s">
        <v>14</v>
      </c>
      <c r="X375" s="63" t="s">
        <v>15</v>
      </c>
      <c r="Y375" s="64" t="s">
        <v>16</v>
      </c>
      <c r="Z375" s="63" t="s">
        <v>17</v>
      </c>
      <c r="AA375" s="63" t="s">
        <v>18</v>
      </c>
      <c r="AB375" s="61"/>
      <c r="AC375" s="63" t="s">
        <v>12</v>
      </c>
      <c r="AD375" s="63" t="s">
        <v>13</v>
      </c>
      <c r="AE375" s="63" t="s">
        <v>14</v>
      </c>
      <c r="AF375" s="63" t="s">
        <v>15</v>
      </c>
      <c r="AG375" s="64" t="s">
        <v>16</v>
      </c>
      <c r="AH375" s="63" t="s">
        <v>17</v>
      </c>
      <c r="AI375" s="65" t="s">
        <v>18</v>
      </c>
      <c r="AJ375" s="61"/>
      <c r="AK375" s="63" t="s">
        <v>12</v>
      </c>
      <c r="AL375" s="63" t="s">
        <v>13</v>
      </c>
      <c r="AM375" s="63" t="s">
        <v>14</v>
      </c>
      <c r="AN375" s="63" t="s">
        <v>15</v>
      </c>
      <c r="AO375" s="64" t="s">
        <v>16</v>
      </c>
      <c r="AP375" s="63" t="s">
        <v>17</v>
      </c>
      <c r="AQ375" s="63" t="s">
        <v>18</v>
      </c>
      <c r="AR375" s="76" t="s">
        <v>19</v>
      </c>
      <c r="AS375" s="76" t="s">
        <v>11</v>
      </c>
      <c r="AT375" s="61"/>
      <c r="AU375" s="63" t="s">
        <v>12</v>
      </c>
      <c r="AV375" s="63" t="s">
        <v>13</v>
      </c>
      <c r="AW375" s="63" t="s">
        <v>14</v>
      </c>
      <c r="AX375" s="63" t="s">
        <v>15</v>
      </c>
      <c r="AY375" s="64" t="s">
        <v>16</v>
      </c>
      <c r="AZ375" s="63" t="s">
        <v>17</v>
      </c>
      <c r="BA375" s="63" t="s">
        <v>18</v>
      </c>
      <c r="BB375" s="76" t="s">
        <v>19</v>
      </c>
    </row>
    <row r="376" spans="1:54" x14ac:dyDescent="0.25">
      <c r="A376" s="61" t="s">
        <v>20</v>
      </c>
      <c r="B376" s="136">
        <f>Z3</f>
        <v>738.73397673090528</v>
      </c>
      <c r="C376" s="138" t="e">
        <f>C351</f>
        <v>#REF!</v>
      </c>
      <c r="D376" s="138" t="e">
        <f t="shared" ref="D376:I376" si="508">D351</f>
        <v>#REF!</v>
      </c>
      <c r="E376" s="138" t="e">
        <f t="shared" si="508"/>
        <v>#REF!</v>
      </c>
      <c r="F376" s="138" t="e">
        <f t="shared" si="508"/>
        <v>#REF!</v>
      </c>
      <c r="G376" s="138" t="e">
        <f t="shared" si="508"/>
        <v>#REF!</v>
      </c>
      <c r="H376" s="138" t="e">
        <f t="shared" si="508"/>
        <v>#REF!</v>
      </c>
      <c r="I376" s="138" t="e">
        <f t="shared" si="508"/>
        <v>#REF!</v>
      </c>
      <c r="J376" s="77" t="e">
        <f t="shared" ref="J376:J393" si="509">SUM(C376:I376)</f>
        <v>#REF!</v>
      </c>
      <c r="K376" s="61" t="s">
        <v>20</v>
      </c>
      <c r="L376" s="66">
        <f>IFERROR(C376*$B376,0)</f>
        <v>0</v>
      </c>
      <c r="M376" s="66">
        <f t="shared" ref="M376:M393" si="510">IFERROR(D376*$B376,0)</f>
        <v>0</v>
      </c>
      <c r="N376" s="66">
        <f t="shared" ref="N376:N393" si="511">IFERROR(E376*$B376,0)</f>
        <v>0</v>
      </c>
      <c r="O376" s="66">
        <f t="shared" ref="O376:O393" si="512">IFERROR(F376*$B376,0)</f>
        <v>0</v>
      </c>
      <c r="P376" s="66">
        <f t="shared" ref="P376:P393" si="513">IFERROR(G376*$B376,0)</f>
        <v>0</v>
      </c>
      <c r="Q376" s="66">
        <f t="shared" ref="Q376:Q393" si="514">IFERROR(H376*$B376,0)</f>
        <v>0</v>
      </c>
      <c r="R376" s="66">
        <f t="shared" ref="R376:R393" si="515">IFERROR(I376*$B376,0)</f>
        <v>0</v>
      </c>
      <c r="S376" s="74">
        <f t="shared" ref="S376:S389" si="516">SUM(L376:R376)</f>
        <v>0</v>
      </c>
      <c r="T376" s="61" t="s">
        <v>20</v>
      </c>
      <c r="U376" s="72" t="e">
        <f>U351</f>
        <v>#REF!</v>
      </c>
      <c r="V376" s="72" t="e">
        <f t="shared" ref="V376:AA376" si="517">V351</f>
        <v>#REF!</v>
      </c>
      <c r="W376" s="174" t="e">
        <f t="shared" si="517"/>
        <v>#REF!</v>
      </c>
      <c r="X376" s="72" t="e">
        <f t="shared" si="517"/>
        <v>#REF!</v>
      </c>
      <c r="Y376" s="72" t="e">
        <f t="shared" si="517"/>
        <v>#REF!</v>
      </c>
      <c r="Z376" s="72" t="e">
        <f t="shared" si="517"/>
        <v>#REF!</v>
      </c>
      <c r="AA376" s="72" t="e">
        <f t="shared" si="517"/>
        <v>#REF!</v>
      </c>
      <c r="AB376" s="61" t="s">
        <v>20</v>
      </c>
      <c r="AC376" s="72" t="str">
        <f t="shared" ref="AC376:AI376" si="518">AC351</f>
        <v/>
      </c>
      <c r="AD376" s="72" t="str">
        <f t="shared" si="518"/>
        <v/>
      </c>
      <c r="AE376" s="72" t="str">
        <f t="shared" si="518"/>
        <v/>
      </c>
      <c r="AF376" s="72" t="str">
        <f t="shared" si="518"/>
        <v/>
      </c>
      <c r="AG376" s="72" t="str">
        <f t="shared" si="518"/>
        <v/>
      </c>
      <c r="AH376" s="72" t="str">
        <f t="shared" si="518"/>
        <v/>
      </c>
      <c r="AI376" s="72" t="str">
        <f t="shared" si="518"/>
        <v/>
      </c>
      <c r="AJ376" s="61" t="s">
        <v>20</v>
      </c>
      <c r="AK376" s="66">
        <f>IFERROR(U376*L376,0)</f>
        <v>0</v>
      </c>
      <c r="AL376" s="66">
        <f t="shared" ref="AL376:AL393" si="519">IFERROR(V376*M376,0)</f>
        <v>0</v>
      </c>
      <c r="AM376" s="66">
        <f t="shared" ref="AM376:AM393" si="520">IFERROR(W376*N376,0)</f>
        <v>0</v>
      </c>
      <c r="AN376" s="66">
        <f t="shared" ref="AN376:AN393" si="521">IFERROR(X376*O376,0)</f>
        <v>0</v>
      </c>
      <c r="AO376" s="66">
        <f t="shared" ref="AO376:AO393" si="522">IFERROR(Y376*P376,0)</f>
        <v>0</v>
      </c>
      <c r="AP376" s="66">
        <f t="shared" ref="AP376:AP393" si="523">IFERROR(Z376*Q376,0)</f>
        <v>0</v>
      </c>
      <c r="AQ376" s="66">
        <f t="shared" ref="AQ376:AQ393" si="524">IFERROR(AA376*R376,0)</f>
        <v>0</v>
      </c>
      <c r="AR376" s="74">
        <f t="shared" ref="AR376:AR393" si="525">SUM(AK376:AQ376)</f>
        <v>0</v>
      </c>
      <c r="AS376" s="74">
        <f t="shared" ref="AS376:AS393" si="526">S376-AR376</f>
        <v>0</v>
      </c>
      <c r="AT376" s="61" t="s">
        <v>20</v>
      </c>
      <c r="AU376" s="66">
        <f t="shared" ref="AU376:AU393" si="527">IFERROR(L376*(1-U376/(AC376)),0)</f>
        <v>0</v>
      </c>
      <c r="AV376" s="66">
        <f t="shared" ref="AV376:AV393" si="528">IFERROR(M376*(1-V376/(AD376)),0)</f>
        <v>0</v>
      </c>
      <c r="AW376" s="66">
        <f t="shared" ref="AW376:AW393" si="529">IFERROR(N376*(1-W376/(AE376)),0)</f>
        <v>0</v>
      </c>
      <c r="AX376" s="66">
        <f t="shared" ref="AX376:AX393" si="530">IFERROR(O376*(1-X376/(AF376)),0)</f>
        <v>0</v>
      </c>
      <c r="AY376" s="66">
        <f t="shared" ref="AY376:AY393" si="531">IFERROR(P376*(1-Y376/(AG376)),0)</f>
        <v>0</v>
      </c>
      <c r="AZ376" s="66">
        <f t="shared" ref="AZ376:AZ393" si="532">IFERROR(Q376*(1-Z376/(AH376)),0)</f>
        <v>0</v>
      </c>
      <c r="BA376" s="66">
        <f t="shared" ref="BA376:BA393" si="533">IFERROR(R376*(1-AA376/(AI376)),0)</f>
        <v>0</v>
      </c>
      <c r="BB376" s="74">
        <f t="shared" ref="BB376:BB393" si="534">SUM(AU376:BA376)</f>
        <v>0</v>
      </c>
    </row>
    <row r="377" spans="1:54" x14ac:dyDescent="0.25">
      <c r="A377" s="61" t="s">
        <v>21</v>
      </c>
      <c r="B377" s="136">
        <f t="shared" ref="B377:B393" si="535">Z4</f>
        <v>51.120605268998986</v>
      </c>
      <c r="C377" s="138" t="e">
        <f t="shared" ref="C377:I377" si="536">C352</f>
        <v>#REF!</v>
      </c>
      <c r="D377" s="88" t="e">
        <f t="shared" si="536"/>
        <v>#REF!</v>
      </c>
      <c r="E377" s="88" t="e">
        <f t="shared" si="536"/>
        <v>#REF!</v>
      </c>
      <c r="F377" s="138" t="e">
        <f t="shared" si="536"/>
        <v>#REF!</v>
      </c>
      <c r="G377" s="138" t="e">
        <f t="shared" si="536"/>
        <v>#REF!</v>
      </c>
      <c r="H377" s="138" t="e">
        <f t="shared" si="536"/>
        <v>#REF!</v>
      </c>
      <c r="I377" s="138" t="e">
        <f t="shared" si="536"/>
        <v>#REF!</v>
      </c>
      <c r="J377" s="77" t="e">
        <f t="shared" si="509"/>
        <v>#REF!</v>
      </c>
      <c r="K377" s="61" t="s">
        <v>21</v>
      </c>
      <c r="L377" s="66">
        <f t="shared" ref="L377:L393" si="537">IFERROR(C377*$B377,0)</f>
        <v>0</v>
      </c>
      <c r="M377" s="66">
        <f t="shared" si="510"/>
        <v>0</v>
      </c>
      <c r="N377" s="66">
        <f t="shared" si="511"/>
        <v>0</v>
      </c>
      <c r="O377" s="66">
        <f t="shared" si="512"/>
        <v>0</v>
      </c>
      <c r="P377" s="66">
        <f t="shared" si="513"/>
        <v>0</v>
      </c>
      <c r="Q377" s="66">
        <f t="shared" si="514"/>
        <v>0</v>
      </c>
      <c r="R377" s="66">
        <f t="shared" si="515"/>
        <v>0</v>
      </c>
      <c r="S377" s="74">
        <f t="shared" si="516"/>
        <v>0</v>
      </c>
      <c r="T377" s="61" t="s">
        <v>21</v>
      </c>
      <c r="U377" s="72" t="e">
        <f t="shared" ref="U377:AA377" si="538">U352</f>
        <v>#REF!</v>
      </c>
      <c r="V377" s="174" t="e">
        <f t="shared" si="538"/>
        <v>#REF!</v>
      </c>
      <c r="W377" s="175" t="e">
        <f t="shared" si="538"/>
        <v>#REF!</v>
      </c>
      <c r="X377" s="72" t="e">
        <f t="shared" si="538"/>
        <v>#REF!</v>
      </c>
      <c r="Y377" s="72" t="e">
        <f t="shared" si="538"/>
        <v>#REF!</v>
      </c>
      <c r="Z377" s="72" t="e">
        <f t="shared" si="538"/>
        <v>#REF!</v>
      </c>
      <c r="AA377" s="72" t="e">
        <f t="shared" si="538"/>
        <v>#REF!</v>
      </c>
      <c r="AB377" s="61" t="s">
        <v>21</v>
      </c>
      <c r="AC377" s="72" t="str">
        <f t="shared" ref="AC377:AI377" si="539">AC352</f>
        <v/>
      </c>
      <c r="AD377" s="72" t="str">
        <f t="shared" si="539"/>
        <v/>
      </c>
      <c r="AE377" s="72" t="str">
        <f t="shared" si="539"/>
        <v/>
      </c>
      <c r="AF377" s="72" t="str">
        <f t="shared" si="539"/>
        <v/>
      </c>
      <c r="AG377" s="72" t="str">
        <f t="shared" si="539"/>
        <v/>
      </c>
      <c r="AH377" s="72" t="str">
        <f t="shared" si="539"/>
        <v/>
      </c>
      <c r="AI377" s="72" t="str">
        <f t="shared" si="539"/>
        <v/>
      </c>
      <c r="AJ377" s="61" t="s">
        <v>21</v>
      </c>
      <c r="AK377" s="66">
        <f t="shared" ref="AK377:AK393" si="540">IFERROR(U377*L377,0)</f>
        <v>0</v>
      </c>
      <c r="AL377" s="66">
        <f t="shared" si="519"/>
        <v>0</v>
      </c>
      <c r="AM377" s="66">
        <f t="shared" si="520"/>
        <v>0</v>
      </c>
      <c r="AN377" s="66">
        <f t="shared" si="521"/>
        <v>0</v>
      </c>
      <c r="AO377" s="66">
        <f t="shared" si="522"/>
        <v>0</v>
      </c>
      <c r="AP377" s="66">
        <f t="shared" si="523"/>
        <v>0</v>
      </c>
      <c r="AQ377" s="66">
        <f t="shared" si="524"/>
        <v>0</v>
      </c>
      <c r="AR377" s="74">
        <f t="shared" si="525"/>
        <v>0</v>
      </c>
      <c r="AS377" s="74">
        <f t="shared" si="526"/>
        <v>0</v>
      </c>
      <c r="AT377" s="61" t="s">
        <v>21</v>
      </c>
      <c r="AU377" s="66">
        <f t="shared" si="527"/>
        <v>0</v>
      </c>
      <c r="AV377" s="66">
        <f t="shared" si="528"/>
        <v>0</v>
      </c>
      <c r="AW377" s="66">
        <f t="shared" si="529"/>
        <v>0</v>
      </c>
      <c r="AX377" s="66">
        <f t="shared" si="530"/>
        <v>0</v>
      </c>
      <c r="AY377" s="66">
        <f t="shared" si="531"/>
        <v>0</v>
      </c>
      <c r="AZ377" s="66">
        <f t="shared" si="532"/>
        <v>0</v>
      </c>
      <c r="BA377" s="66">
        <f t="shared" si="533"/>
        <v>0</v>
      </c>
      <c r="BB377" s="74">
        <f t="shared" si="534"/>
        <v>0</v>
      </c>
    </row>
    <row r="378" spans="1:54" x14ac:dyDescent="0.25">
      <c r="A378" s="61" t="s">
        <v>22</v>
      </c>
      <c r="B378" s="136">
        <f t="shared" si="535"/>
        <v>0</v>
      </c>
      <c r="C378" s="138" t="e">
        <f t="shared" ref="C378:I378" si="541">C353</f>
        <v>#REF!</v>
      </c>
      <c r="D378" s="138" t="e">
        <f t="shared" si="541"/>
        <v>#REF!</v>
      </c>
      <c r="E378" s="138" t="e">
        <f t="shared" si="541"/>
        <v>#REF!</v>
      </c>
      <c r="F378" s="138" t="e">
        <f t="shared" si="541"/>
        <v>#REF!</v>
      </c>
      <c r="G378" s="138" t="e">
        <f t="shared" si="541"/>
        <v>#REF!</v>
      </c>
      <c r="H378" s="138" t="e">
        <f t="shared" si="541"/>
        <v>#REF!</v>
      </c>
      <c r="I378" s="138" t="e">
        <f t="shared" si="541"/>
        <v>#REF!</v>
      </c>
      <c r="J378" s="77" t="e">
        <f t="shared" si="509"/>
        <v>#REF!</v>
      </c>
      <c r="K378" s="61" t="s">
        <v>22</v>
      </c>
      <c r="L378" s="66">
        <f t="shared" si="537"/>
        <v>0</v>
      </c>
      <c r="M378" s="66">
        <f t="shared" si="510"/>
        <v>0</v>
      </c>
      <c r="N378" s="66">
        <f t="shared" si="511"/>
        <v>0</v>
      </c>
      <c r="O378" s="66">
        <f t="shared" si="512"/>
        <v>0</v>
      </c>
      <c r="P378" s="66">
        <f t="shared" si="513"/>
        <v>0</v>
      </c>
      <c r="Q378" s="66">
        <f t="shared" si="514"/>
        <v>0</v>
      </c>
      <c r="R378" s="66">
        <f t="shared" si="515"/>
        <v>0</v>
      </c>
      <c r="S378" s="74">
        <f t="shared" si="516"/>
        <v>0</v>
      </c>
      <c r="T378" s="61" t="s">
        <v>22</v>
      </c>
      <c r="U378" s="72" t="e">
        <f t="shared" ref="U378:AA378" si="542">U353</f>
        <v>#REF!</v>
      </c>
      <c r="V378" s="72" t="e">
        <f t="shared" si="542"/>
        <v>#REF!</v>
      </c>
      <c r="W378" s="72" t="e">
        <f t="shared" si="542"/>
        <v>#REF!</v>
      </c>
      <c r="X378" s="72" t="e">
        <f t="shared" si="542"/>
        <v>#REF!</v>
      </c>
      <c r="Y378" s="72" t="e">
        <f t="shared" si="542"/>
        <v>#REF!</v>
      </c>
      <c r="Z378" s="72" t="e">
        <f t="shared" si="542"/>
        <v>#REF!</v>
      </c>
      <c r="AA378" s="72" t="e">
        <f t="shared" si="542"/>
        <v>#REF!</v>
      </c>
      <c r="AB378" s="61" t="s">
        <v>22</v>
      </c>
      <c r="AC378" s="72" t="str">
        <f t="shared" ref="AC378:AI378" si="543">AC353</f>
        <v/>
      </c>
      <c r="AD378" s="72" t="str">
        <f t="shared" si="543"/>
        <v/>
      </c>
      <c r="AE378" s="72" t="str">
        <f t="shared" si="543"/>
        <v/>
      </c>
      <c r="AF378" s="72" t="str">
        <f t="shared" si="543"/>
        <v/>
      </c>
      <c r="AG378" s="72" t="str">
        <f t="shared" si="543"/>
        <v/>
      </c>
      <c r="AH378" s="72" t="str">
        <f t="shared" si="543"/>
        <v/>
      </c>
      <c r="AI378" s="72" t="str">
        <f t="shared" si="543"/>
        <v/>
      </c>
      <c r="AJ378" s="61" t="s">
        <v>22</v>
      </c>
      <c r="AK378" s="66">
        <f t="shared" si="540"/>
        <v>0</v>
      </c>
      <c r="AL378" s="66">
        <f t="shared" si="519"/>
        <v>0</v>
      </c>
      <c r="AM378" s="66">
        <f t="shared" si="520"/>
        <v>0</v>
      </c>
      <c r="AN378" s="66">
        <f t="shared" si="521"/>
        <v>0</v>
      </c>
      <c r="AO378" s="66">
        <f t="shared" si="522"/>
        <v>0</v>
      </c>
      <c r="AP378" s="66">
        <f t="shared" si="523"/>
        <v>0</v>
      </c>
      <c r="AQ378" s="66">
        <f t="shared" si="524"/>
        <v>0</v>
      </c>
      <c r="AR378" s="74">
        <f t="shared" si="525"/>
        <v>0</v>
      </c>
      <c r="AS378" s="74">
        <f t="shared" si="526"/>
        <v>0</v>
      </c>
      <c r="AT378" s="61" t="s">
        <v>22</v>
      </c>
      <c r="AU378" s="66">
        <f t="shared" si="527"/>
        <v>0</v>
      </c>
      <c r="AV378" s="66">
        <f t="shared" si="528"/>
        <v>0</v>
      </c>
      <c r="AW378" s="66">
        <f t="shared" si="529"/>
        <v>0</v>
      </c>
      <c r="AX378" s="66">
        <f t="shared" si="530"/>
        <v>0</v>
      </c>
      <c r="AY378" s="66">
        <f t="shared" si="531"/>
        <v>0</v>
      </c>
      <c r="AZ378" s="66">
        <f t="shared" si="532"/>
        <v>0</v>
      </c>
      <c r="BA378" s="66">
        <f t="shared" si="533"/>
        <v>0</v>
      </c>
      <c r="BB378" s="74">
        <f t="shared" si="534"/>
        <v>0</v>
      </c>
    </row>
    <row r="379" spans="1:54" x14ac:dyDescent="0.25">
      <c r="A379" s="61" t="s">
        <v>23</v>
      </c>
      <c r="B379" s="136">
        <f t="shared" si="535"/>
        <v>2149.5275999999999</v>
      </c>
      <c r="C379" s="138" t="e">
        <f t="shared" ref="C379:I379" si="544">C354</f>
        <v>#REF!</v>
      </c>
      <c r="D379" s="138" t="e">
        <f>D354</f>
        <v>#REF!</v>
      </c>
      <c r="E379" s="138" t="e">
        <f t="shared" si="544"/>
        <v>#REF!</v>
      </c>
      <c r="F379" s="138" t="e">
        <f t="shared" si="544"/>
        <v>#REF!</v>
      </c>
      <c r="G379" s="138" t="e">
        <f t="shared" si="544"/>
        <v>#REF!</v>
      </c>
      <c r="H379" s="138" t="e">
        <f t="shared" si="544"/>
        <v>#REF!</v>
      </c>
      <c r="I379" s="138" t="e">
        <f t="shared" si="544"/>
        <v>#REF!</v>
      </c>
      <c r="J379" s="77" t="e">
        <f t="shared" si="509"/>
        <v>#REF!</v>
      </c>
      <c r="K379" s="61" t="s">
        <v>23</v>
      </c>
      <c r="L379" s="66">
        <f t="shared" si="537"/>
        <v>0</v>
      </c>
      <c r="M379" s="66">
        <f t="shared" si="510"/>
        <v>0</v>
      </c>
      <c r="N379" s="66">
        <f t="shared" si="511"/>
        <v>0</v>
      </c>
      <c r="O379" s="66">
        <f t="shared" si="512"/>
        <v>0</v>
      </c>
      <c r="P379" s="66">
        <f t="shared" si="513"/>
        <v>0</v>
      </c>
      <c r="Q379" s="66">
        <f t="shared" si="514"/>
        <v>0</v>
      </c>
      <c r="R379" s="66">
        <f t="shared" si="515"/>
        <v>0</v>
      </c>
      <c r="S379" s="74">
        <f t="shared" si="516"/>
        <v>0</v>
      </c>
      <c r="T379" s="61" t="s">
        <v>23</v>
      </c>
      <c r="U379" s="72" t="e">
        <f t="shared" ref="U379:AA379" si="545">U354</f>
        <v>#REF!</v>
      </c>
      <c r="V379" s="72" t="e">
        <f t="shared" si="545"/>
        <v>#REF!</v>
      </c>
      <c r="W379" s="176" t="e">
        <f t="shared" si="545"/>
        <v>#REF!</v>
      </c>
      <c r="X379" s="72" t="e">
        <f t="shared" si="545"/>
        <v>#REF!</v>
      </c>
      <c r="Y379" s="72" t="e">
        <f t="shared" si="545"/>
        <v>#REF!</v>
      </c>
      <c r="Z379" s="72" t="e">
        <f t="shared" si="545"/>
        <v>#REF!</v>
      </c>
      <c r="AA379" s="72" t="e">
        <f t="shared" si="545"/>
        <v>#REF!</v>
      </c>
      <c r="AB379" s="61" t="s">
        <v>23</v>
      </c>
      <c r="AC379" s="72" t="str">
        <f t="shared" ref="AC379:AI379" si="546">AC354</f>
        <v/>
      </c>
      <c r="AD379" s="72" t="str">
        <f t="shared" si="546"/>
        <v/>
      </c>
      <c r="AE379" s="72" t="str">
        <f t="shared" si="546"/>
        <v/>
      </c>
      <c r="AF379" s="72" t="str">
        <f t="shared" si="546"/>
        <v/>
      </c>
      <c r="AG379" s="72" t="str">
        <f t="shared" si="546"/>
        <v/>
      </c>
      <c r="AH379" s="72" t="str">
        <f t="shared" si="546"/>
        <v/>
      </c>
      <c r="AI379" s="72" t="str">
        <f t="shared" si="546"/>
        <v/>
      </c>
      <c r="AJ379" s="61" t="s">
        <v>23</v>
      </c>
      <c r="AK379" s="66">
        <f t="shared" si="540"/>
        <v>0</v>
      </c>
      <c r="AL379" s="66">
        <f t="shared" si="519"/>
        <v>0</v>
      </c>
      <c r="AM379" s="66">
        <f t="shared" si="520"/>
        <v>0</v>
      </c>
      <c r="AN379" s="66">
        <f t="shared" si="521"/>
        <v>0</v>
      </c>
      <c r="AO379" s="66">
        <f t="shared" si="522"/>
        <v>0</v>
      </c>
      <c r="AP379" s="66">
        <f t="shared" si="523"/>
        <v>0</v>
      </c>
      <c r="AQ379" s="66">
        <f t="shared" si="524"/>
        <v>0</v>
      </c>
      <c r="AR379" s="74">
        <f t="shared" si="525"/>
        <v>0</v>
      </c>
      <c r="AS379" s="74">
        <f t="shared" si="526"/>
        <v>0</v>
      </c>
      <c r="AT379" s="61" t="s">
        <v>23</v>
      </c>
      <c r="AU379" s="66">
        <f t="shared" si="527"/>
        <v>0</v>
      </c>
      <c r="AV379" s="66">
        <f t="shared" si="528"/>
        <v>0</v>
      </c>
      <c r="AW379" s="66">
        <f t="shared" si="529"/>
        <v>0</v>
      </c>
      <c r="AX379" s="66">
        <f t="shared" si="530"/>
        <v>0</v>
      </c>
      <c r="AY379" s="66">
        <f t="shared" si="531"/>
        <v>0</v>
      </c>
      <c r="AZ379" s="66">
        <f t="shared" si="532"/>
        <v>0</v>
      </c>
      <c r="BA379" s="66">
        <f t="shared" si="533"/>
        <v>0</v>
      </c>
      <c r="BB379" s="74">
        <f t="shared" si="534"/>
        <v>0</v>
      </c>
    </row>
    <row r="380" spans="1:54" x14ac:dyDescent="0.25">
      <c r="A380" s="67" t="s">
        <v>24</v>
      </c>
      <c r="B380" s="136">
        <f t="shared" si="535"/>
        <v>0</v>
      </c>
      <c r="C380" s="138" t="e">
        <f t="shared" ref="C380:I380" si="547">C355</f>
        <v>#REF!</v>
      </c>
      <c r="D380" s="138" t="e">
        <f t="shared" si="547"/>
        <v>#REF!</v>
      </c>
      <c r="E380" s="138" t="e">
        <f t="shared" si="547"/>
        <v>#REF!</v>
      </c>
      <c r="F380" s="138" t="e">
        <f t="shared" si="547"/>
        <v>#REF!</v>
      </c>
      <c r="G380" s="138" t="e">
        <f t="shared" si="547"/>
        <v>#REF!</v>
      </c>
      <c r="H380" s="138" t="e">
        <f t="shared" si="547"/>
        <v>#REF!</v>
      </c>
      <c r="I380" s="138" t="e">
        <f t="shared" si="547"/>
        <v>#REF!</v>
      </c>
      <c r="J380" s="77" t="e">
        <f t="shared" si="509"/>
        <v>#REF!</v>
      </c>
      <c r="K380" s="67" t="s">
        <v>24</v>
      </c>
      <c r="L380" s="66">
        <f t="shared" si="537"/>
        <v>0</v>
      </c>
      <c r="M380" s="66">
        <f t="shared" si="510"/>
        <v>0</v>
      </c>
      <c r="N380" s="66">
        <f t="shared" si="511"/>
        <v>0</v>
      </c>
      <c r="O380" s="66">
        <f t="shared" si="512"/>
        <v>0</v>
      </c>
      <c r="P380" s="66">
        <f t="shared" si="513"/>
        <v>0</v>
      </c>
      <c r="Q380" s="66">
        <f t="shared" si="514"/>
        <v>0</v>
      </c>
      <c r="R380" s="66">
        <f t="shared" si="515"/>
        <v>0</v>
      </c>
      <c r="S380" s="74">
        <f t="shared" si="516"/>
        <v>0</v>
      </c>
      <c r="T380" s="67" t="s">
        <v>24</v>
      </c>
      <c r="U380" s="72" t="e">
        <f t="shared" ref="U380:AA380" si="548">U355</f>
        <v>#REF!</v>
      </c>
      <c r="V380" s="72" t="e">
        <f t="shared" si="548"/>
        <v>#REF!</v>
      </c>
      <c r="W380" s="72" t="e">
        <f t="shared" si="548"/>
        <v>#REF!</v>
      </c>
      <c r="X380" s="72" t="e">
        <f t="shared" si="548"/>
        <v>#REF!</v>
      </c>
      <c r="Y380" s="72" t="e">
        <f t="shared" si="548"/>
        <v>#REF!</v>
      </c>
      <c r="Z380" s="72" t="e">
        <f t="shared" si="548"/>
        <v>#REF!</v>
      </c>
      <c r="AA380" s="72" t="e">
        <f t="shared" si="548"/>
        <v>#REF!</v>
      </c>
      <c r="AB380" s="67" t="s">
        <v>24</v>
      </c>
      <c r="AC380" s="72" t="str">
        <f t="shared" ref="AC380:AI380" si="549">AC355</f>
        <v/>
      </c>
      <c r="AD380" s="72" t="str">
        <f t="shared" si="549"/>
        <v/>
      </c>
      <c r="AE380" s="72" t="str">
        <f t="shared" si="549"/>
        <v/>
      </c>
      <c r="AF380" s="72" t="str">
        <f t="shared" si="549"/>
        <v/>
      </c>
      <c r="AG380" s="72" t="str">
        <f t="shared" si="549"/>
        <v/>
      </c>
      <c r="AH380" s="72" t="str">
        <f t="shared" si="549"/>
        <v/>
      </c>
      <c r="AI380" s="72" t="str">
        <f t="shared" si="549"/>
        <v/>
      </c>
      <c r="AJ380" s="67" t="s">
        <v>24</v>
      </c>
      <c r="AK380" s="66">
        <f t="shared" si="540"/>
        <v>0</v>
      </c>
      <c r="AL380" s="66">
        <f t="shared" si="519"/>
        <v>0</v>
      </c>
      <c r="AM380" s="66">
        <f t="shared" si="520"/>
        <v>0</v>
      </c>
      <c r="AN380" s="66">
        <f t="shared" si="521"/>
        <v>0</v>
      </c>
      <c r="AO380" s="66">
        <f t="shared" si="522"/>
        <v>0</v>
      </c>
      <c r="AP380" s="66">
        <f t="shared" si="523"/>
        <v>0</v>
      </c>
      <c r="AQ380" s="66">
        <f t="shared" si="524"/>
        <v>0</v>
      </c>
      <c r="AR380" s="74">
        <f t="shared" si="525"/>
        <v>0</v>
      </c>
      <c r="AS380" s="74">
        <f t="shared" si="526"/>
        <v>0</v>
      </c>
      <c r="AT380" s="67" t="s">
        <v>24</v>
      </c>
      <c r="AU380" s="66">
        <f t="shared" si="527"/>
        <v>0</v>
      </c>
      <c r="AV380" s="66">
        <f t="shared" si="528"/>
        <v>0</v>
      </c>
      <c r="AW380" s="66">
        <f t="shared" si="529"/>
        <v>0</v>
      </c>
      <c r="AX380" s="66">
        <f t="shared" si="530"/>
        <v>0</v>
      </c>
      <c r="AY380" s="66">
        <f t="shared" si="531"/>
        <v>0</v>
      </c>
      <c r="AZ380" s="66">
        <f t="shared" si="532"/>
        <v>0</v>
      </c>
      <c r="BA380" s="66">
        <f t="shared" si="533"/>
        <v>0</v>
      </c>
      <c r="BB380" s="74">
        <f t="shared" si="534"/>
        <v>0</v>
      </c>
    </row>
    <row r="381" spans="1:54" x14ac:dyDescent="0.25">
      <c r="A381" s="68" t="s">
        <v>25</v>
      </c>
      <c r="B381" s="136">
        <f t="shared" si="535"/>
        <v>9.9700000000000006</v>
      </c>
      <c r="C381" s="138" t="e">
        <f t="shared" ref="C381:I381" si="550">C356</f>
        <v>#REF!</v>
      </c>
      <c r="D381" s="88" t="e">
        <f>D356</f>
        <v>#REF!</v>
      </c>
      <c r="E381" s="88" t="e">
        <f t="shared" si="550"/>
        <v>#REF!</v>
      </c>
      <c r="F381" s="138" t="e">
        <f t="shared" si="550"/>
        <v>#REF!</v>
      </c>
      <c r="G381" s="138" t="e">
        <f t="shared" si="550"/>
        <v>#REF!</v>
      </c>
      <c r="H381" s="138" t="e">
        <f t="shared" si="550"/>
        <v>#REF!</v>
      </c>
      <c r="I381" s="138" t="e">
        <f t="shared" si="550"/>
        <v>#REF!</v>
      </c>
      <c r="J381" s="77" t="e">
        <f t="shared" si="509"/>
        <v>#REF!</v>
      </c>
      <c r="K381" s="68" t="s">
        <v>25</v>
      </c>
      <c r="L381" s="66">
        <f t="shared" si="537"/>
        <v>0</v>
      </c>
      <c r="M381" s="66">
        <f t="shared" si="510"/>
        <v>0</v>
      </c>
      <c r="N381" s="66">
        <f t="shared" si="511"/>
        <v>0</v>
      </c>
      <c r="O381" s="66">
        <f t="shared" si="512"/>
        <v>0</v>
      </c>
      <c r="P381" s="66">
        <f t="shared" si="513"/>
        <v>0</v>
      </c>
      <c r="Q381" s="66">
        <f t="shared" si="514"/>
        <v>0</v>
      </c>
      <c r="R381" s="66">
        <f t="shared" si="515"/>
        <v>0</v>
      </c>
      <c r="S381" s="74">
        <f t="shared" si="516"/>
        <v>0</v>
      </c>
      <c r="T381" s="68" t="s">
        <v>25</v>
      </c>
      <c r="U381" s="72" t="e">
        <f t="shared" ref="U381:AA381" si="551">U356</f>
        <v>#REF!</v>
      </c>
      <c r="V381" s="176" t="e">
        <f t="shared" si="551"/>
        <v>#REF!</v>
      </c>
      <c r="W381" s="176" t="e">
        <f t="shared" si="551"/>
        <v>#REF!</v>
      </c>
      <c r="X381" s="72" t="e">
        <f t="shared" si="551"/>
        <v>#REF!</v>
      </c>
      <c r="Y381" s="72" t="e">
        <f t="shared" si="551"/>
        <v>#REF!</v>
      </c>
      <c r="Z381" s="72" t="e">
        <f t="shared" si="551"/>
        <v>#REF!</v>
      </c>
      <c r="AA381" s="72" t="e">
        <f t="shared" si="551"/>
        <v>#REF!</v>
      </c>
      <c r="AB381" s="68" t="s">
        <v>25</v>
      </c>
      <c r="AC381" s="72" t="str">
        <f t="shared" ref="AC381:AI381" si="552">AC356</f>
        <v/>
      </c>
      <c r="AD381" s="72" t="str">
        <f t="shared" si="552"/>
        <v/>
      </c>
      <c r="AE381" s="72" t="str">
        <f t="shared" si="552"/>
        <v/>
      </c>
      <c r="AF381" s="72" t="str">
        <f t="shared" si="552"/>
        <v/>
      </c>
      <c r="AG381" s="72" t="str">
        <f t="shared" si="552"/>
        <v/>
      </c>
      <c r="AH381" s="72" t="str">
        <f t="shared" si="552"/>
        <v/>
      </c>
      <c r="AI381" s="72" t="str">
        <f t="shared" si="552"/>
        <v/>
      </c>
      <c r="AJ381" s="68" t="s">
        <v>25</v>
      </c>
      <c r="AK381" s="66">
        <f t="shared" si="540"/>
        <v>0</v>
      </c>
      <c r="AL381" s="66">
        <f t="shared" si="519"/>
        <v>0</v>
      </c>
      <c r="AM381" s="66">
        <f t="shared" si="520"/>
        <v>0</v>
      </c>
      <c r="AN381" s="66">
        <f t="shared" si="521"/>
        <v>0</v>
      </c>
      <c r="AO381" s="66">
        <f t="shared" si="522"/>
        <v>0</v>
      </c>
      <c r="AP381" s="66">
        <f t="shared" si="523"/>
        <v>0</v>
      </c>
      <c r="AQ381" s="66">
        <f t="shared" si="524"/>
        <v>0</v>
      </c>
      <c r="AR381" s="74">
        <f t="shared" si="525"/>
        <v>0</v>
      </c>
      <c r="AS381" s="74">
        <f t="shared" si="526"/>
        <v>0</v>
      </c>
      <c r="AT381" s="68" t="s">
        <v>25</v>
      </c>
      <c r="AU381" s="66">
        <f t="shared" si="527"/>
        <v>0</v>
      </c>
      <c r="AV381" s="66">
        <f t="shared" si="528"/>
        <v>0</v>
      </c>
      <c r="AW381" s="66">
        <f t="shared" si="529"/>
        <v>0</v>
      </c>
      <c r="AX381" s="66">
        <f t="shared" si="530"/>
        <v>0</v>
      </c>
      <c r="AY381" s="66">
        <f t="shared" si="531"/>
        <v>0</v>
      </c>
      <c r="AZ381" s="66">
        <f t="shared" si="532"/>
        <v>0</v>
      </c>
      <c r="BA381" s="66">
        <f t="shared" si="533"/>
        <v>0</v>
      </c>
      <c r="BB381" s="74">
        <f t="shared" si="534"/>
        <v>0</v>
      </c>
    </row>
    <row r="382" spans="1:54" x14ac:dyDescent="0.25">
      <c r="A382" s="61" t="s">
        <v>26</v>
      </c>
      <c r="B382" s="136">
        <f t="shared" si="535"/>
        <v>242.49138308647906</v>
      </c>
      <c r="C382" s="88" t="e">
        <f t="shared" ref="C382:I382" si="553">C357</f>
        <v>#REF!</v>
      </c>
      <c r="D382" s="88" t="e">
        <f t="shared" si="553"/>
        <v>#REF!</v>
      </c>
      <c r="E382" s="88" t="e">
        <f t="shared" si="553"/>
        <v>#REF!</v>
      </c>
      <c r="F382" s="138" t="e">
        <f t="shared" si="553"/>
        <v>#REF!</v>
      </c>
      <c r="G382" s="138" t="e">
        <f t="shared" si="553"/>
        <v>#REF!</v>
      </c>
      <c r="H382" s="138" t="e">
        <f t="shared" si="553"/>
        <v>#REF!</v>
      </c>
      <c r="I382" s="138" t="e">
        <f t="shared" si="553"/>
        <v>#REF!</v>
      </c>
      <c r="J382" s="77" t="e">
        <f t="shared" si="509"/>
        <v>#REF!</v>
      </c>
      <c r="K382" s="61" t="s">
        <v>26</v>
      </c>
      <c r="L382" s="66">
        <f t="shared" si="537"/>
        <v>0</v>
      </c>
      <c r="M382" s="66">
        <f t="shared" si="510"/>
        <v>0</v>
      </c>
      <c r="N382" s="66">
        <f t="shared" si="511"/>
        <v>0</v>
      </c>
      <c r="O382" s="66">
        <f t="shared" si="512"/>
        <v>0</v>
      </c>
      <c r="P382" s="66">
        <f t="shared" si="513"/>
        <v>0</v>
      </c>
      <c r="Q382" s="66">
        <f t="shared" si="514"/>
        <v>0</v>
      </c>
      <c r="R382" s="66">
        <f t="shared" si="515"/>
        <v>0</v>
      </c>
      <c r="S382" s="74">
        <f t="shared" si="516"/>
        <v>0</v>
      </c>
      <c r="T382" s="61" t="s">
        <v>26</v>
      </c>
      <c r="U382" s="176" t="e">
        <f t="shared" ref="U382:AA382" si="554">U357</f>
        <v>#REF!</v>
      </c>
      <c r="V382" s="176" t="e">
        <f t="shared" si="554"/>
        <v>#REF!</v>
      </c>
      <c r="W382" s="176" t="e">
        <f t="shared" si="554"/>
        <v>#REF!</v>
      </c>
      <c r="X382" s="72" t="e">
        <f t="shared" si="554"/>
        <v>#REF!</v>
      </c>
      <c r="Y382" s="72" t="e">
        <f t="shared" si="554"/>
        <v>#REF!</v>
      </c>
      <c r="Z382" s="72" t="e">
        <f t="shared" si="554"/>
        <v>#REF!</v>
      </c>
      <c r="AA382" s="72" t="e">
        <f t="shared" si="554"/>
        <v>#REF!</v>
      </c>
      <c r="AB382" s="61" t="s">
        <v>26</v>
      </c>
      <c r="AC382" s="72" t="str">
        <f t="shared" ref="AC382:AI382" si="555">AC357</f>
        <v/>
      </c>
      <c r="AD382" s="72" t="str">
        <f t="shared" si="555"/>
        <v/>
      </c>
      <c r="AE382" s="72" t="str">
        <f t="shared" si="555"/>
        <v/>
      </c>
      <c r="AF382" s="72" t="str">
        <f t="shared" si="555"/>
        <v/>
      </c>
      <c r="AG382" s="72" t="str">
        <f t="shared" si="555"/>
        <v/>
      </c>
      <c r="AH382" s="72" t="str">
        <f t="shared" si="555"/>
        <v/>
      </c>
      <c r="AI382" s="72" t="str">
        <f t="shared" si="555"/>
        <v/>
      </c>
      <c r="AJ382" s="61" t="s">
        <v>26</v>
      </c>
      <c r="AK382" s="66">
        <f t="shared" si="540"/>
        <v>0</v>
      </c>
      <c r="AL382" s="66">
        <f t="shared" si="519"/>
        <v>0</v>
      </c>
      <c r="AM382" s="66">
        <f t="shared" si="520"/>
        <v>0</v>
      </c>
      <c r="AN382" s="66">
        <f t="shared" si="521"/>
        <v>0</v>
      </c>
      <c r="AO382" s="66">
        <f t="shared" si="522"/>
        <v>0</v>
      </c>
      <c r="AP382" s="66">
        <f t="shared" si="523"/>
        <v>0</v>
      </c>
      <c r="AQ382" s="66">
        <f t="shared" si="524"/>
        <v>0</v>
      </c>
      <c r="AR382" s="74">
        <f t="shared" si="525"/>
        <v>0</v>
      </c>
      <c r="AS382" s="74">
        <f t="shared" si="526"/>
        <v>0</v>
      </c>
      <c r="AT382" s="61" t="s">
        <v>26</v>
      </c>
      <c r="AU382" s="66">
        <f t="shared" si="527"/>
        <v>0</v>
      </c>
      <c r="AV382" s="66">
        <f t="shared" si="528"/>
        <v>0</v>
      </c>
      <c r="AW382" s="66">
        <f t="shared" si="529"/>
        <v>0</v>
      </c>
      <c r="AX382" s="66">
        <f t="shared" si="530"/>
        <v>0</v>
      </c>
      <c r="AY382" s="66">
        <f t="shared" si="531"/>
        <v>0</v>
      </c>
      <c r="AZ382" s="66">
        <f t="shared" si="532"/>
        <v>0</v>
      </c>
      <c r="BA382" s="66">
        <f t="shared" si="533"/>
        <v>0</v>
      </c>
      <c r="BB382" s="74">
        <f t="shared" si="534"/>
        <v>0</v>
      </c>
    </row>
    <row r="383" spans="1:54" x14ac:dyDescent="0.25">
      <c r="A383" s="61" t="s">
        <v>27</v>
      </c>
      <c r="B383" s="136">
        <f t="shared" si="535"/>
        <v>86.989206499553603</v>
      </c>
      <c r="C383" s="138" t="e">
        <f t="shared" ref="C383:I383" si="556">C358</f>
        <v>#REF!</v>
      </c>
      <c r="D383" s="138" t="e">
        <f t="shared" si="556"/>
        <v>#REF!</v>
      </c>
      <c r="E383" s="138" t="e">
        <f t="shared" si="556"/>
        <v>#REF!</v>
      </c>
      <c r="F383" s="138" t="e">
        <f t="shared" si="556"/>
        <v>#REF!</v>
      </c>
      <c r="G383" s="138" t="e">
        <f t="shared" si="556"/>
        <v>#REF!</v>
      </c>
      <c r="H383" s="138" t="e">
        <f t="shared" si="556"/>
        <v>#REF!</v>
      </c>
      <c r="I383" s="138" t="e">
        <f t="shared" si="556"/>
        <v>#REF!</v>
      </c>
      <c r="J383" s="77" t="e">
        <f t="shared" si="509"/>
        <v>#REF!</v>
      </c>
      <c r="K383" s="61" t="s">
        <v>27</v>
      </c>
      <c r="L383" s="66">
        <f t="shared" si="537"/>
        <v>0</v>
      </c>
      <c r="M383" s="66">
        <f t="shared" si="510"/>
        <v>0</v>
      </c>
      <c r="N383" s="66">
        <f t="shared" si="511"/>
        <v>0</v>
      </c>
      <c r="O383" s="66">
        <f t="shared" si="512"/>
        <v>0</v>
      </c>
      <c r="P383" s="66">
        <f t="shared" si="513"/>
        <v>0</v>
      </c>
      <c r="Q383" s="66">
        <f t="shared" si="514"/>
        <v>0</v>
      </c>
      <c r="R383" s="66">
        <f t="shared" si="515"/>
        <v>0</v>
      </c>
      <c r="S383" s="74">
        <f t="shared" si="516"/>
        <v>0</v>
      </c>
      <c r="T383" s="61" t="s">
        <v>27</v>
      </c>
      <c r="U383" s="72" t="e">
        <f t="shared" ref="U383:AA383" si="557">U358</f>
        <v>#REF!</v>
      </c>
      <c r="V383" s="72" t="e">
        <f t="shared" si="557"/>
        <v>#REF!</v>
      </c>
      <c r="W383" s="72" t="e">
        <f t="shared" si="557"/>
        <v>#REF!</v>
      </c>
      <c r="X383" s="72" t="e">
        <f t="shared" si="557"/>
        <v>#REF!</v>
      </c>
      <c r="Y383" s="72" t="e">
        <f t="shared" si="557"/>
        <v>#REF!</v>
      </c>
      <c r="Z383" s="72" t="e">
        <f t="shared" si="557"/>
        <v>#REF!</v>
      </c>
      <c r="AA383" s="72" t="e">
        <f t="shared" si="557"/>
        <v>#REF!</v>
      </c>
      <c r="AB383" s="61" t="s">
        <v>27</v>
      </c>
      <c r="AC383" s="72" t="str">
        <f t="shared" ref="AC383:AI383" si="558">AC358</f>
        <v/>
      </c>
      <c r="AD383" s="72" t="str">
        <f t="shared" si="558"/>
        <v/>
      </c>
      <c r="AE383" s="72" t="str">
        <f t="shared" si="558"/>
        <v/>
      </c>
      <c r="AF383" s="72" t="str">
        <f t="shared" si="558"/>
        <v/>
      </c>
      <c r="AG383" s="72" t="str">
        <f t="shared" si="558"/>
        <v/>
      </c>
      <c r="AH383" s="72" t="str">
        <f t="shared" si="558"/>
        <v/>
      </c>
      <c r="AI383" s="72" t="str">
        <f t="shared" si="558"/>
        <v/>
      </c>
      <c r="AJ383" s="61" t="s">
        <v>27</v>
      </c>
      <c r="AK383" s="66">
        <f t="shared" si="540"/>
        <v>0</v>
      </c>
      <c r="AL383" s="66">
        <f t="shared" si="519"/>
        <v>0</v>
      </c>
      <c r="AM383" s="66">
        <f t="shared" si="520"/>
        <v>0</v>
      </c>
      <c r="AN383" s="66">
        <f t="shared" si="521"/>
        <v>0</v>
      </c>
      <c r="AO383" s="66">
        <f t="shared" si="522"/>
        <v>0</v>
      </c>
      <c r="AP383" s="66">
        <f t="shared" si="523"/>
        <v>0</v>
      </c>
      <c r="AQ383" s="66">
        <f t="shared" si="524"/>
        <v>0</v>
      </c>
      <c r="AR383" s="74">
        <f t="shared" si="525"/>
        <v>0</v>
      </c>
      <c r="AS383" s="74">
        <f t="shared" si="526"/>
        <v>0</v>
      </c>
      <c r="AT383" s="61" t="s">
        <v>27</v>
      </c>
      <c r="AU383" s="66">
        <f t="shared" si="527"/>
        <v>0</v>
      </c>
      <c r="AV383" s="66">
        <f t="shared" si="528"/>
        <v>0</v>
      </c>
      <c r="AW383" s="66">
        <f t="shared" si="529"/>
        <v>0</v>
      </c>
      <c r="AX383" s="66">
        <f t="shared" si="530"/>
        <v>0</v>
      </c>
      <c r="AY383" s="66">
        <f t="shared" si="531"/>
        <v>0</v>
      </c>
      <c r="AZ383" s="66">
        <f t="shared" si="532"/>
        <v>0</v>
      </c>
      <c r="BA383" s="66">
        <f t="shared" si="533"/>
        <v>0</v>
      </c>
      <c r="BB383" s="74">
        <f t="shared" si="534"/>
        <v>0</v>
      </c>
    </row>
    <row r="384" spans="1:54" x14ac:dyDescent="0.25">
      <c r="A384" s="61" t="s">
        <v>28</v>
      </c>
      <c r="B384" s="136">
        <f t="shared" si="535"/>
        <v>0</v>
      </c>
      <c r="C384" s="138" t="e">
        <f t="shared" ref="C384:I384" si="559">C359</f>
        <v>#REF!</v>
      </c>
      <c r="D384" s="138" t="e">
        <f t="shared" si="559"/>
        <v>#REF!</v>
      </c>
      <c r="E384" s="138" t="e">
        <f t="shared" si="559"/>
        <v>#REF!</v>
      </c>
      <c r="F384" s="138" t="e">
        <f t="shared" si="559"/>
        <v>#REF!</v>
      </c>
      <c r="G384" s="138" t="e">
        <f t="shared" si="559"/>
        <v>#REF!</v>
      </c>
      <c r="H384" s="138" t="e">
        <f t="shared" si="559"/>
        <v>#REF!</v>
      </c>
      <c r="I384" s="138" t="e">
        <f t="shared" si="559"/>
        <v>#REF!</v>
      </c>
      <c r="J384" s="77" t="e">
        <f t="shared" si="509"/>
        <v>#REF!</v>
      </c>
      <c r="K384" s="61" t="s">
        <v>28</v>
      </c>
      <c r="L384" s="66">
        <f t="shared" si="537"/>
        <v>0</v>
      </c>
      <c r="M384" s="66">
        <f t="shared" si="510"/>
        <v>0</v>
      </c>
      <c r="N384" s="66">
        <f t="shared" si="511"/>
        <v>0</v>
      </c>
      <c r="O384" s="66">
        <f t="shared" si="512"/>
        <v>0</v>
      </c>
      <c r="P384" s="66">
        <f t="shared" si="513"/>
        <v>0</v>
      </c>
      <c r="Q384" s="66">
        <f t="shared" si="514"/>
        <v>0</v>
      </c>
      <c r="R384" s="66">
        <f t="shared" si="515"/>
        <v>0</v>
      </c>
      <c r="S384" s="74">
        <f t="shared" si="516"/>
        <v>0</v>
      </c>
      <c r="T384" s="61" t="s">
        <v>28</v>
      </c>
      <c r="U384" s="72" t="e">
        <f t="shared" ref="U384:AA384" si="560">U359</f>
        <v>#REF!</v>
      </c>
      <c r="V384" s="72" t="e">
        <f t="shared" si="560"/>
        <v>#REF!</v>
      </c>
      <c r="W384" s="72" t="e">
        <f t="shared" si="560"/>
        <v>#REF!</v>
      </c>
      <c r="X384" s="72" t="e">
        <f t="shared" si="560"/>
        <v>#REF!</v>
      </c>
      <c r="Y384" s="72" t="e">
        <f t="shared" si="560"/>
        <v>#REF!</v>
      </c>
      <c r="Z384" s="72" t="e">
        <f t="shared" si="560"/>
        <v>#REF!</v>
      </c>
      <c r="AA384" s="72" t="e">
        <f t="shared" si="560"/>
        <v>#REF!</v>
      </c>
      <c r="AB384" s="61" t="s">
        <v>28</v>
      </c>
      <c r="AC384" s="72" t="str">
        <f t="shared" ref="AC384:AI384" si="561">AC359</f>
        <v/>
      </c>
      <c r="AD384" s="72" t="str">
        <f t="shared" si="561"/>
        <v/>
      </c>
      <c r="AE384" s="72" t="str">
        <f t="shared" si="561"/>
        <v/>
      </c>
      <c r="AF384" s="72" t="str">
        <f t="shared" si="561"/>
        <v/>
      </c>
      <c r="AG384" s="72" t="str">
        <f t="shared" si="561"/>
        <v/>
      </c>
      <c r="AH384" s="72" t="str">
        <f t="shared" si="561"/>
        <v/>
      </c>
      <c r="AI384" s="72" t="str">
        <f t="shared" si="561"/>
        <v/>
      </c>
      <c r="AJ384" s="61" t="s">
        <v>28</v>
      </c>
      <c r="AK384" s="66">
        <f t="shared" si="540"/>
        <v>0</v>
      </c>
      <c r="AL384" s="66">
        <f t="shared" si="519"/>
        <v>0</v>
      </c>
      <c r="AM384" s="66">
        <f t="shared" si="520"/>
        <v>0</v>
      </c>
      <c r="AN384" s="66">
        <f t="shared" si="521"/>
        <v>0</v>
      </c>
      <c r="AO384" s="66">
        <f t="shared" si="522"/>
        <v>0</v>
      </c>
      <c r="AP384" s="66">
        <f t="shared" si="523"/>
        <v>0</v>
      </c>
      <c r="AQ384" s="66">
        <f t="shared" si="524"/>
        <v>0</v>
      </c>
      <c r="AR384" s="74">
        <f t="shared" si="525"/>
        <v>0</v>
      </c>
      <c r="AS384" s="74">
        <f t="shared" si="526"/>
        <v>0</v>
      </c>
      <c r="AT384" s="61" t="s">
        <v>28</v>
      </c>
      <c r="AU384" s="66">
        <f t="shared" si="527"/>
        <v>0</v>
      </c>
      <c r="AV384" s="66">
        <f t="shared" si="528"/>
        <v>0</v>
      </c>
      <c r="AW384" s="66">
        <f t="shared" si="529"/>
        <v>0</v>
      </c>
      <c r="AX384" s="66">
        <f t="shared" si="530"/>
        <v>0</v>
      </c>
      <c r="AY384" s="66">
        <f t="shared" si="531"/>
        <v>0</v>
      </c>
      <c r="AZ384" s="66">
        <f t="shared" si="532"/>
        <v>0</v>
      </c>
      <c r="BA384" s="66">
        <f t="shared" si="533"/>
        <v>0</v>
      </c>
      <c r="BB384" s="74">
        <f t="shared" si="534"/>
        <v>0</v>
      </c>
    </row>
    <row r="385" spans="1:54" x14ac:dyDescent="0.25">
      <c r="A385" s="61" t="s">
        <v>29</v>
      </c>
      <c r="B385" s="136">
        <f t="shared" si="535"/>
        <v>40.211333004571571</v>
      </c>
      <c r="C385" s="138" t="e">
        <f t="shared" ref="C385:I385" si="562">C360</f>
        <v>#REF!</v>
      </c>
      <c r="D385" s="138" t="e">
        <f t="shared" si="562"/>
        <v>#REF!</v>
      </c>
      <c r="E385" s="138" t="e">
        <f t="shared" si="562"/>
        <v>#REF!</v>
      </c>
      <c r="F385" s="138" t="e">
        <f t="shared" si="562"/>
        <v>#REF!</v>
      </c>
      <c r="G385" s="138" t="e">
        <f t="shared" si="562"/>
        <v>#REF!</v>
      </c>
      <c r="H385" s="138" t="e">
        <f t="shared" si="562"/>
        <v>#REF!</v>
      </c>
      <c r="I385" s="138" t="e">
        <f t="shared" si="562"/>
        <v>#REF!</v>
      </c>
      <c r="J385" s="77" t="e">
        <f t="shared" si="509"/>
        <v>#REF!</v>
      </c>
      <c r="K385" s="61" t="s">
        <v>29</v>
      </c>
      <c r="L385" s="66">
        <f t="shared" si="537"/>
        <v>0</v>
      </c>
      <c r="M385" s="66">
        <f t="shared" si="510"/>
        <v>0</v>
      </c>
      <c r="N385" s="66">
        <f t="shared" si="511"/>
        <v>0</v>
      </c>
      <c r="O385" s="66">
        <f t="shared" si="512"/>
        <v>0</v>
      </c>
      <c r="P385" s="66">
        <f t="shared" si="513"/>
        <v>0</v>
      </c>
      <c r="Q385" s="66">
        <f t="shared" si="514"/>
        <v>0</v>
      </c>
      <c r="R385" s="66">
        <f t="shared" si="515"/>
        <v>0</v>
      </c>
      <c r="S385" s="74">
        <f t="shared" si="516"/>
        <v>0</v>
      </c>
      <c r="T385" s="61" t="s">
        <v>29</v>
      </c>
      <c r="U385" s="72" t="e">
        <f t="shared" ref="U385:AA385" si="563">U360</f>
        <v>#REF!</v>
      </c>
      <c r="V385" s="72" t="e">
        <f t="shared" si="563"/>
        <v>#REF!</v>
      </c>
      <c r="W385" s="72" t="e">
        <f t="shared" si="563"/>
        <v>#REF!</v>
      </c>
      <c r="X385" s="72" t="e">
        <f t="shared" si="563"/>
        <v>#REF!</v>
      </c>
      <c r="Y385" s="72" t="e">
        <f t="shared" si="563"/>
        <v>#REF!</v>
      </c>
      <c r="Z385" s="72" t="e">
        <f t="shared" si="563"/>
        <v>#REF!</v>
      </c>
      <c r="AA385" s="72" t="e">
        <f t="shared" si="563"/>
        <v>#REF!</v>
      </c>
      <c r="AB385" s="61" t="s">
        <v>29</v>
      </c>
      <c r="AC385" s="72" t="str">
        <f t="shared" ref="AC385:AI385" si="564">AC360</f>
        <v/>
      </c>
      <c r="AD385" s="72" t="str">
        <f t="shared" si="564"/>
        <v/>
      </c>
      <c r="AE385" s="72" t="str">
        <f t="shared" si="564"/>
        <v/>
      </c>
      <c r="AF385" s="72" t="str">
        <f t="shared" si="564"/>
        <v/>
      </c>
      <c r="AG385" s="72" t="str">
        <f t="shared" si="564"/>
        <v/>
      </c>
      <c r="AH385" s="72" t="str">
        <f t="shared" si="564"/>
        <v/>
      </c>
      <c r="AI385" s="72" t="str">
        <f t="shared" si="564"/>
        <v/>
      </c>
      <c r="AJ385" s="61" t="s">
        <v>29</v>
      </c>
      <c r="AK385" s="66">
        <f t="shared" si="540"/>
        <v>0</v>
      </c>
      <c r="AL385" s="66">
        <f t="shared" si="519"/>
        <v>0</v>
      </c>
      <c r="AM385" s="66">
        <f t="shared" si="520"/>
        <v>0</v>
      </c>
      <c r="AN385" s="66">
        <f t="shared" si="521"/>
        <v>0</v>
      </c>
      <c r="AO385" s="66">
        <f t="shared" si="522"/>
        <v>0</v>
      </c>
      <c r="AP385" s="66">
        <f t="shared" si="523"/>
        <v>0</v>
      </c>
      <c r="AQ385" s="66">
        <f t="shared" si="524"/>
        <v>0</v>
      </c>
      <c r="AR385" s="74">
        <f t="shared" si="525"/>
        <v>0</v>
      </c>
      <c r="AS385" s="74">
        <f t="shared" si="526"/>
        <v>0</v>
      </c>
      <c r="AT385" s="61" t="s">
        <v>29</v>
      </c>
      <c r="AU385" s="66">
        <f t="shared" si="527"/>
        <v>0</v>
      </c>
      <c r="AV385" s="66">
        <f t="shared" si="528"/>
        <v>0</v>
      </c>
      <c r="AW385" s="66">
        <f t="shared" si="529"/>
        <v>0</v>
      </c>
      <c r="AX385" s="66">
        <f t="shared" si="530"/>
        <v>0</v>
      </c>
      <c r="AY385" s="66">
        <f t="shared" si="531"/>
        <v>0</v>
      </c>
      <c r="AZ385" s="66">
        <f t="shared" si="532"/>
        <v>0</v>
      </c>
      <c r="BA385" s="66">
        <f t="shared" si="533"/>
        <v>0</v>
      </c>
      <c r="BB385" s="74">
        <f t="shared" si="534"/>
        <v>0</v>
      </c>
    </row>
    <row r="386" spans="1:54" x14ac:dyDescent="0.25">
      <c r="A386" s="61" t="s">
        <v>30</v>
      </c>
      <c r="B386" s="136">
        <f t="shared" si="535"/>
        <v>6.1814399999999999E-2</v>
      </c>
      <c r="C386" s="138" t="e">
        <f t="shared" ref="C386:I386" si="565">C361</f>
        <v>#REF!</v>
      </c>
      <c r="D386" s="88" t="e">
        <f t="shared" si="565"/>
        <v>#REF!</v>
      </c>
      <c r="E386" s="88" t="e">
        <f t="shared" si="565"/>
        <v>#REF!</v>
      </c>
      <c r="F386" s="138" t="e">
        <f t="shared" si="565"/>
        <v>#REF!</v>
      </c>
      <c r="G386" s="138" t="e">
        <f t="shared" si="565"/>
        <v>#REF!</v>
      </c>
      <c r="H386" s="138" t="e">
        <f t="shared" si="565"/>
        <v>#REF!</v>
      </c>
      <c r="I386" s="138" t="e">
        <f t="shared" si="565"/>
        <v>#REF!</v>
      </c>
      <c r="J386" s="77" t="e">
        <f t="shared" si="509"/>
        <v>#REF!</v>
      </c>
      <c r="K386" s="61" t="s">
        <v>30</v>
      </c>
      <c r="L386" s="66">
        <f t="shared" si="537"/>
        <v>0</v>
      </c>
      <c r="M386" s="66">
        <f t="shared" si="510"/>
        <v>0</v>
      </c>
      <c r="N386" s="66">
        <f t="shared" si="511"/>
        <v>0</v>
      </c>
      <c r="O386" s="66">
        <f t="shared" si="512"/>
        <v>0</v>
      </c>
      <c r="P386" s="66">
        <f t="shared" si="513"/>
        <v>0</v>
      </c>
      <c r="Q386" s="66">
        <f t="shared" si="514"/>
        <v>0</v>
      </c>
      <c r="R386" s="66">
        <f t="shared" si="515"/>
        <v>0</v>
      </c>
      <c r="S386" s="74">
        <f t="shared" si="516"/>
        <v>0</v>
      </c>
      <c r="T386" s="61" t="s">
        <v>30</v>
      </c>
      <c r="U386" s="72" t="e">
        <f t="shared" ref="U386:AA386" si="566">U361</f>
        <v>#REF!</v>
      </c>
      <c r="V386" s="176" t="e">
        <f t="shared" si="566"/>
        <v>#REF!</v>
      </c>
      <c r="W386" s="176" t="e">
        <f t="shared" si="566"/>
        <v>#REF!</v>
      </c>
      <c r="X386" s="72" t="e">
        <f t="shared" si="566"/>
        <v>#REF!</v>
      </c>
      <c r="Y386" s="72" t="e">
        <f t="shared" si="566"/>
        <v>#REF!</v>
      </c>
      <c r="Z386" s="72" t="e">
        <f t="shared" si="566"/>
        <v>#REF!</v>
      </c>
      <c r="AA386" s="72" t="e">
        <f t="shared" si="566"/>
        <v>#REF!</v>
      </c>
      <c r="AB386" s="61" t="s">
        <v>30</v>
      </c>
      <c r="AC386" s="72" t="str">
        <f t="shared" ref="AC386:AI386" si="567">AC361</f>
        <v/>
      </c>
      <c r="AD386" s="72" t="str">
        <f t="shared" si="567"/>
        <v/>
      </c>
      <c r="AE386" s="72" t="str">
        <f t="shared" si="567"/>
        <v/>
      </c>
      <c r="AF386" s="72" t="str">
        <f t="shared" si="567"/>
        <v/>
      </c>
      <c r="AG386" s="72" t="str">
        <f t="shared" si="567"/>
        <v/>
      </c>
      <c r="AH386" s="72" t="str">
        <f t="shared" si="567"/>
        <v/>
      </c>
      <c r="AI386" s="72" t="str">
        <f t="shared" si="567"/>
        <v/>
      </c>
      <c r="AJ386" s="61" t="s">
        <v>30</v>
      </c>
      <c r="AK386" s="66">
        <f t="shared" si="540"/>
        <v>0</v>
      </c>
      <c r="AL386" s="66">
        <f t="shared" si="519"/>
        <v>0</v>
      </c>
      <c r="AM386" s="66">
        <f t="shared" si="520"/>
        <v>0</v>
      </c>
      <c r="AN386" s="66">
        <f t="shared" si="521"/>
        <v>0</v>
      </c>
      <c r="AO386" s="66">
        <f t="shared" si="522"/>
        <v>0</v>
      </c>
      <c r="AP386" s="66">
        <f t="shared" si="523"/>
        <v>0</v>
      </c>
      <c r="AQ386" s="66">
        <f t="shared" si="524"/>
        <v>0</v>
      </c>
      <c r="AR386" s="74">
        <f t="shared" si="525"/>
        <v>0</v>
      </c>
      <c r="AS386" s="74">
        <f t="shared" si="526"/>
        <v>0</v>
      </c>
      <c r="AT386" s="61" t="s">
        <v>30</v>
      </c>
      <c r="AU386" s="66">
        <f t="shared" si="527"/>
        <v>0</v>
      </c>
      <c r="AV386" s="66">
        <f t="shared" si="528"/>
        <v>0</v>
      </c>
      <c r="AW386" s="66">
        <f t="shared" si="529"/>
        <v>0</v>
      </c>
      <c r="AX386" s="66">
        <f t="shared" si="530"/>
        <v>0</v>
      </c>
      <c r="AY386" s="66">
        <f t="shared" si="531"/>
        <v>0</v>
      </c>
      <c r="AZ386" s="66">
        <f t="shared" si="532"/>
        <v>0</v>
      </c>
      <c r="BA386" s="66">
        <f t="shared" si="533"/>
        <v>0</v>
      </c>
      <c r="BB386" s="74">
        <f t="shared" si="534"/>
        <v>0</v>
      </c>
    </row>
    <row r="387" spans="1:54" x14ac:dyDescent="0.25">
      <c r="A387" s="61" t="s">
        <v>31</v>
      </c>
      <c r="B387" s="136">
        <f t="shared" si="535"/>
        <v>0</v>
      </c>
      <c r="C387" s="138" t="e">
        <f t="shared" ref="C387:I387" si="568">C362</f>
        <v>#REF!</v>
      </c>
      <c r="D387" s="138" t="e">
        <f t="shared" si="568"/>
        <v>#REF!</v>
      </c>
      <c r="E387" s="138" t="e">
        <f t="shared" si="568"/>
        <v>#REF!</v>
      </c>
      <c r="F387" s="138" t="e">
        <f t="shared" si="568"/>
        <v>#REF!</v>
      </c>
      <c r="G387" s="138" t="e">
        <f t="shared" si="568"/>
        <v>#REF!</v>
      </c>
      <c r="H387" s="138" t="e">
        <f t="shared" si="568"/>
        <v>#REF!</v>
      </c>
      <c r="I387" s="138" t="e">
        <f t="shared" si="568"/>
        <v>#REF!</v>
      </c>
      <c r="J387" s="77" t="e">
        <f t="shared" si="509"/>
        <v>#REF!</v>
      </c>
      <c r="K387" s="61" t="s">
        <v>31</v>
      </c>
      <c r="L387" s="66">
        <f t="shared" si="537"/>
        <v>0</v>
      </c>
      <c r="M387" s="66">
        <f t="shared" si="510"/>
        <v>0</v>
      </c>
      <c r="N387" s="66">
        <f t="shared" si="511"/>
        <v>0</v>
      </c>
      <c r="O387" s="66">
        <f t="shared" si="512"/>
        <v>0</v>
      </c>
      <c r="P387" s="66">
        <f t="shared" si="513"/>
        <v>0</v>
      </c>
      <c r="Q387" s="66">
        <f t="shared" si="514"/>
        <v>0</v>
      </c>
      <c r="R387" s="66">
        <f t="shared" si="515"/>
        <v>0</v>
      </c>
      <c r="S387" s="74">
        <f t="shared" si="516"/>
        <v>0</v>
      </c>
      <c r="T387" s="61" t="s">
        <v>31</v>
      </c>
      <c r="U387" s="72" t="e">
        <f t="shared" ref="U387:AA387" si="569">U362</f>
        <v>#REF!</v>
      </c>
      <c r="V387" s="72" t="e">
        <f t="shared" si="569"/>
        <v>#REF!</v>
      </c>
      <c r="W387" s="72" t="e">
        <f t="shared" si="569"/>
        <v>#REF!</v>
      </c>
      <c r="X387" s="72" t="e">
        <f t="shared" si="569"/>
        <v>#REF!</v>
      </c>
      <c r="Y387" s="72" t="e">
        <f t="shared" si="569"/>
        <v>#REF!</v>
      </c>
      <c r="Z387" s="72" t="e">
        <f t="shared" si="569"/>
        <v>#REF!</v>
      </c>
      <c r="AA387" s="72" t="e">
        <f t="shared" si="569"/>
        <v>#REF!</v>
      </c>
      <c r="AB387" s="61" t="s">
        <v>31</v>
      </c>
      <c r="AC387" s="72" t="str">
        <f t="shared" ref="AC387:AI387" si="570">AC362</f>
        <v/>
      </c>
      <c r="AD387" s="72" t="str">
        <f t="shared" si="570"/>
        <v/>
      </c>
      <c r="AE387" s="72" t="str">
        <f t="shared" si="570"/>
        <v/>
      </c>
      <c r="AF387" s="72" t="str">
        <f t="shared" si="570"/>
        <v/>
      </c>
      <c r="AG387" s="72" t="str">
        <f t="shared" si="570"/>
        <v/>
      </c>
      <c r="AH387" s="72" t="str">
        <f t="shared" si="570"/>
        <v/>
      </c>
      <c r="AI387" s="72" t="str">
        <f t="shared" si="570"/>
        <v/>
      </c>
      <c r="AJ387" s="61" t="s">
        <v>31</v>
      </c>
      <c r="AK387" s="66">
        <f t="shared" si="540"/>
        <v>0</v>
      </c>
      <c r="AL387" s="66">
        <f t="shared" si="519"/>
        <v>0</v>
      </c>
      <c r="AM387" s="66">
        <f t="shared" si="520"/>
        <v>0</v>
      </c>
      <c r="AN387" s="66">
        <f t="shared" si="521"/>
        <v>0</v>
      </c>
      <c r="AO387" s="66">
        <f t="shared" si="522"/>
        <v>0</v>
      </c>
      <c r="AP387" s="66">
        <f t="shared" si="523"/>
        <v>0</v>
      </c>
      <c r="AQ387" s="66">
        <f t="shared" si="524"/>
        <v>0</v>
      </c>
      <c r="AR387" s="74">
        <f t="shared" si="525"/>
        <v>0</v>
      </c>
      <c r="AS387" s="74">
        <f t="shared" si="526"/>
        <v>0</v>
      </c>
      <c r="AT387" s="61" t="s">
        <v>31</v>
      </c>
      <c r="AU387" s="66">
        <f t="shared" si="527"/>
        <v>0</v>
      </c>
      <c r="AV387" s="66">
        <f t="shared" si="528"/>
        <v>0</v>
      </c>
      <c r="AW387" s="66">
        <f t="shared" si="529"/>
        <v>0</v>
      </c>
      <c r="AX387" s="66">
        <f t="shared" si="530"/>
        <v>0</v>
      </c>
      <c r="AY387" s="66">
        <f t="shared" si="531"/>
        <v>0</v>
      </c>
      <c r="AZ387" s="66">
        <f t="shared" si="532"/>
        <v>0</v>
      </c>
      <c r="BA387" s="66">
        <f t="shared" si="533"/>
        <v>0</v>
      </c>
      <c r="BB387" s="74">
        <f t="shared" si="534"/>
        <v>0</v>
      </c>
    </row>
    <row r="388" spans="1:54" x14ac:dyDescent="0.25">
      <c r="A388" s="61" t="s">
        <v>32</v>
      </c>
      <c r="B388" s="136">
        <f t="shared" si="535"/>
        <v>0</v>
      </c>
      <c r="C388" s="138" t="e">
        <f t="shared" ref="C388:I388" si="571">C363</f>
        <v>#REF!</v>
      </c>
      <c r="D388" s="138" t="e">
        <f t="shared" si="571"/>
        <v>#REF!</v>
      </c>
      <c r="E388" s="138" t="e">
        <f t="shared" si="571"/>
        <v>#REF!</v>
      </c>
      <c r="F388" s="138" t="e">
        <f t="shared" si="571"/>
        <v>#REF!</v>
      </c>
      <c r="G388" s="138" t="e">
        <f t="shared" si="571"/>
        <v>#REF!</v>
      </c>
      <c r="H388" s="138" t="e">
        <f t="shared" si="571"/>
        <v>#REF!</v>
      </c>
      <c r="I388" s="138" t="e">
        <f t="shared" si="571"/>
        <v>#REF!</v>
      </c>
      <c r="J388" s="77" t="e">
        <f t="shared" si="509"/>
        <v>#REF!</v>
      </c>
      <c r="K388" s="61" t="s">
        <v>32</v>
      </c>
      <c r="L388" s="66">
        <f t="shared" si="537"/>
        <v>0</v>
      </c>
      <c r="M388" s="66">
        <f t="shared" si="510"/>
        <v>0</v>
      </c>
      <c r="N388" s="66">
        <f t="shared" si="511"/>
        <v>0</v>
      </c>
      <c r="O388" s="66">
        <f t="shared" si="512"/>
        <v>0</v>
      </c>
      <c r="P388" s="66">
        <f t="shared" si="513"/>
        <v>0</v>
      </c>
      <c r="Q388" s="66">
        <f t="shared" si="514"/>
        <v>0</v>
      </c>
      <c r="R388" s="66">
        <f t="shared" si="515"/>
        <v>0</v>
      </c>
      <c r="S388" s="74">
        <f t="shared" si="516"/>
        <v>0</v>
      </c>
      <c r="T388" s="61" t="s">
        <v>32</v>
      </c>
      <c r="U388" s="72" t="e">
        <f t="shared" ref="U388:AA388" si="572">U363</f>
        <v>#REF!</v>
      </c>
      <c r="V388" s="72" t="e">
        <f t="shared" si="572"/>
        <v>#REF!</v>
      </c>
      <c r="W388" s="72" t="e">
        <f t="shared" si="572"/>
        <v>#REF!</v>
      </c>
      <c r="X388" s="72" t="e">
        <f t="shared" si="572"/>
        <v>#REF!</v>
      </c>
      <c r="Y388" s="72" t="e">
        <f t="shared" si="572"/>
        <v>#REF!</v>
      </c>
      <c r="Z388" s="72" t="e">
        <f t="shared" si="572"/>
        <v>#REF!</v>
      </c>
      <c r="AA388" s="72" t="e">
        <f t="shared" si="572"/>
        <v>#REF!</v>
      </c>
      <c r="AB388" s="61" t="s">
        <v>32</v>
      </c>
      <c r="AC388" s="72" t="str">
        <f t="shared" ref="AC388:AI388" si="573">AC363</f>
        <v/>
      </c>
      <c r="AD388" s="72" t="str">
        <f t="shared" si="573"/>
        <v/>
      </c>
      <c r="AE388" s="72" t="str">
        <f t="shared" si="573"/>
        <v/>
      </c>
      <c r="AF388" s="72" t="str">
        <f t="shared" si="573"/>
        <v/>
      </c>
      <c r="AG388" s="72" t="str">
        <f t="shared" si="573"/>
        <v/>
      </c>
      <c r="AH388" s="72" t="str">
        <f t="shared" si="573"/>
        <v/>
      </c>
      <c r="AI388" s="72" t="str">
        <f t="shared" si="573"/>
        <v/>
      </c>
      <c r="AJ388" s="61" t="s">
        <v>32</v>
      </c>
      <c r="AK388" s="66">
        <f t="shared" si="540"/>
        <v>0</v>
      </c>
      <c r="AL388" s="66">
        <f t="shared" si="519"/>
        <v>0</v>
      </c>
      <c r="AM388" s="66">
        <f t="shared" si="520"/>
        <v>0</v>
      </c>
      <c r="AN388" s="66">
        <f t="shared" si="521"/>
        <v>0</v>
      </c>
      <c r="AO388" s="66">
        <f t="shared" si="522"/>
        <v>0</v>
      </c>
      <c r="AP388" s="66">
        <f t="shared" si="523"/>
        <v>0</v>
      </c>
      <c r="AQ388" s="66">
        <f t="shared" si="524"/>
        <v>0</v>
      </c>
      <c r="AR388" s="74">
        <f t="shared" si="525"/>
        <v>0</v>
      </c>
      <c r="AS388" s="74">
        <f t="shared" si="526"/>
        <v>0</v>
      </c>
      <c r="AT388" s="61" t="s">
        <v>32</v>
      </c>
      <c r="AU388" s="66">
        <f t="shared" si="527"/>
        <v>0</v>
      </c>
      <c r="AV388" s="66">
        <f t="shared" si="528"/>
        <v>0</v>
      </c>
      <c r="AW388" s="66">
        <f t="shared" si="529"/>
        <v>0</v>
      </c>
      <c r="AX388" s="66">
        <f t="shared" si="530"/>
        <v>0</v>
      </c>
      <c r="AY388" s="66">
        <f t="shared" si="531"/>
        <v>0</v>
      </c>
      <c r="AZ388" s="66">
        <f t="shared" si="532"/>
        <v>0</v>
      </c>
      <c r="BA388" s="66">
        <f t="shared" si="533"/>
        <v>0</v>
      </c>
      <c r="BB388" s="74">
        <f t="shared" si="534"/>
        <v>0</v>
      </c>
    </row>
    <row r="389" spans="1:54" x14ac:dyDescent="0.25">
      <c r="A389" s="61" t="s">
        <v>33</v>
      </c>
      <c r="B389" s="136">
        <f t="shared" si="535"/>
        <v>1324.4404257144424</v>
      </c>
      <c r="C389" s="138" t="e">
        <f t="shared" ref="C389:I389" si="574">C364</f>
        <v>#REF!</v>
      </c>
      <c r="D389" s="138" t="e">
        <f t="shared" si="574"/>
        <v>#REF!</v>
      </c>
      <c r="E389" s="138" t="e">
        <f t="shared" si="574"/>
        <v>#REF!</v>
      </c>
      <c r="F389" s="138" t="e">
        <f t="shared" si="574"/>
        <v>#REF!</v>
      </c>
      <c r="G389" s="138" t="e">
        <f t="shared" si="574"/>
        <v>#REF!</v>
      </c>
      <c r="H389" s="138" t="e">
        <f t="shared" si="574"/>
        <v>#REF!</v>
      </c>
      <c r="I389" s="138" t="e">
        <f t="shared" si="574"/>
        <v>#REF!</v>
      </c>
      <c r="J389" s="77" t="e">
        <f t="shared" si="509"/>
        <v>#REF!</v>
      </c>
      <c r="K389" s="61" t="s">
        <v>33</v>
      </c>
      <c r="L389" s="66">
        <f t="shared" si="537"/>
        <v>0</v>
      </c>
      <c r="M389" s="66">
        <f t="shared" si="510"/>
        <v>0</v>
      </c>
      <c r="N389" s="66">
        <f t="shared" si="511"/>
        <v>0</v>
      </c>
      <c r="O389" s="66">
        <f t="shared" si="512"/>
        <v>0</v>
      </c>
      <c r="P389" s="66">
        <f t="shared" si="513"/>
        <v>0</v>
      </c>
      <c r="Q389" s="66">
        <f t="shared" si="514"/>
        <v>0</v>
      </c>
      <c r="R389" s="66">
        <f t="shared" si="515"/>
        <v>0</v>
      </c>
      <c r="S389" s="74">
        <f t="shared" si="516"/>
        <v>0</v>
      </c>
      <c r="T389" s="61" t="s">
        <v>33</v>
      </c>
      <c r="U389" s="72" t="e">
        <f t="shared" ref="U389:AA389" si="575">U364</f>
        <v>#REF!</v>
      </c>
      <c r="V389" s="176" t="e">
        <f t="shared" si="575"/>
        <v>#REF!</v>
      </c>
      <c r="W389" s="176" t="e">
        <f t="shared" si="575"/>
        <v>#REF!</v>
      </c>
      <c r="X389" s="72" t="e">
        <f t="shared" si="575"/>
        <v>#REF!</v>
      </c>
      <c r="Y389" s="72" t="e">
        <f t="shared" si="575"/>
        <v>#REF!</v>
      </c>
      <c r="Z389" s="72" t="e">
        <f t="shared" si="575"/>
        <v>#REF!</v>
      </c>
      <c r="AA389" s="72" t="e">
        <f t="shared" si="575"/>
        <v>#REF!</v>
      </c>
      <c r="AB389" s="61" t="s">
        <v>33</v>
      </c>
      <c r="AC389" s="72" t="str">
        <f t="shared" ref="AC389:AI389" si="576">AC364</f>
        <v/>
      </c>
      <c r="AD389" s="72" t="str">
        <f t="shared" si="576"/>
        <v/>
      </c>
      <c r="AE389" s="72" t="str">
        <f t="shared" si="576"/>
        <v/>
      </c>
      <c r="AF389" s="72" t="str">
        <f t="shared" si="576"/>
        <v/>
      </c>
      <c r="AG389" s="72" t="str">
        <f t="shared" si="576"/>
        <v/>
      </c>
      <c r="AH389" s="72" t="str">
        <f t="shared" si="576"/>
        <v/>
      </c>
      <c r="AI389" s="72" t="str">
        <f t="shared" si="576"/>
        <v/>
      </c>
      <c r="AJ389" s="61" t="s">
        <v>33</v>
      </c>
      <c r="AK389" s="66">
        <f t="shared" si="540"/>
        <v>0</v>
      </c>
      <c r="AL389" s="66">
        <f t="shared" si="519"/>
        <v>0</v>
      </c>
      <c r="AM389" s="66">
        <f t="shared" si="520"/>
        <v>0</v>
      </c>
      <c r="AN389" s="66">
        <f t="shared" si="521"/>
        <v>0</v>
      </c>
      <c r="AO389" s="66">
        <f t="shared" si="522"/>
        <v>0</v>
      </c>
      <c r="AP389" s="66">
        <f t="shared" si="523"/>
        <v>0</v>
      </c>
      <c r="AQ389" s="66">
        <f t="shared" si="524"/>
        <v>0</v>
      </c>
      <c r="AR389" s="74">
        <f t="shared" si="525"/>
        <v>0</v>
      </c>
      <c r="AS389" s="74">
        <f t="shared" si="526"/>
        <v>0</v>
      </c>
      <c r="AT389" s="61" t="s">
        <v>33</v>
      </c>
      <c r="AU389" s="66">
        <f t="shared" si="527"/>
        <v>0</v>
      </c>
      <c r="AV389" s="66">
        <f t="shared" si="528"/>
        <v>0</v>
      </c>
      <c r="AW389" s="66">
        <f t="shared" si="529"/>
        <v>0</v>
      </c>
      <c r="AX389" s="66">
        <f t="shared" si="530"/>
        <v>0</v>
      </c>
      <c r="AY389" s="66">
        <f t="shared" si="531"/>
        <v>0</v>
      </c>
      <c r="AZ389" s="66">
        <f t="shared" si="532"/>
        <v>0</v>
      </c>
      <c r="BA389" s="66">
        <f t="shared" si="533"/>
        <v>0</v>
      </c>
      <c r="BB389" s="74">
        <f t="shared" si="534"/>
        <v>0</v>
      </c>
    </row>
    <row r="390" spans="1:54" x14ac:dyDescent="0.25">
      <c r="A390" s="61" t="s">
        <v>34</v>
      </c>
      <c r="B390" s="136">
        <f t="shared" si="535"/>
        <v>0</v>
      </c>
      <c r="C390" s="138" t="e">
        <f t="shared" ref="C390:I390" si="577">C365</f>
        <v>#REF!</v>
      </c>
      <c r="D390" s="138" t="e">
        <f t="shared" si="577"/>
        <v>#REF!</v>
      </c>
      <c r="E390" s="138" t="e">
        <f t="shared" si="577"/>
        <v>#REF!</v>
      </c>
      <c r="F390" s="138" t="e">
        <f t="shared" si="577"/>
        <v>#REF!</v>
      </c>
      <c r="G390" s="138" t="e">
        <f t="shared" si="577"/>
        <v>#REF!</v>
      </c>
      <c r="H390" s="138" t="e">
        <f t="shared" si="577"/>
        <v>#REF!</v>
      </c>
      <c r="I390" s="138" t="e">
        <f t="shared" si="577"/>
        <v>#REF!</v>
      </c>
      <c r="J390" s="77" t="e">
        <f t="shared" si="509"/>
        <v>#REF!</v>
      </c>
      <c r="K390" s="61" t="s">
        <v>34</v>
      </c>
      <c r="L390" s="66">
        <f t="shared" si="537"/>
        <v>0</v>
      </c>
      <c r="M390" s="66">
        <f t="shared" si="510"/>
        <v>0</v>
      </c>
      <c r="N390" s="66">
        <f t="shared" si="511"/>
        <v>0</v>
      </c>
      <c r="O390" s="66">
        <f t="shared" si="512"/>
        <v>0</v>
      </c>
      <c r="P390" s="66">
        <f t="shared" si="513"/>
        <v>0</v>
      </c>
      <c r="Q390" s="66">
        <f t="shared" si="514"/>
        <v>0</v>
      </c>
      <c r="R390" s="66">
        <f t="shared" si="515"/>
        <v>0</v>
      </c>
      <c r="S390" s="74">
        <f>SUM(L390:R390)</f>
        <v>0</v>
      </c>
      <c r="T390" s="61" t="s">
        <v>34</v>
      </c>
      <c r="U390" s="72" t="e">
        <f t="shared" ref="U390:AA390" si="578">U365</f>
        <v>#REF!</v>
      </c>
      <c r="V390" s="72" t="e">
        <f t="shared" si="578"/>
        <v>#REF!</v>
      </c>
      <c r="W390" s="72" t="e">
        <f t="shared" si="578"/>
        <v>#REF!</v>
      </c>
      <c r="X390" s="72" t="e">
        <f t="shared" si="578"/>
        <v>#REF!</v>
      </c>
      <c r="Y390" s="72" t="e">
        <f t="shared" si="578"/>
        <v>#REF!</v>
      </c>
      <c r="Z390" s="72" t="e">
        <f t="shared" si="578"/>
        <v>#REF!</v>
      </c>
      <c r="AA390" s="72" t="e">
        <f t="shared" si="578"/>
        <v>#REF!</v>
      </c>
      <c r="AB390" s="61" t="s">
        <v>34</v>
      </c>
      <c r="AC390" s="72" t="str">
        <f t="shared" ref="AC390:AI390" si="579">AC365</f>
        <v/>
      </c>
      <c r="AD390" s="72" t="str">
        <f t="shared" si="579"/>
        <v/>
      </c>
      <c r="AE390" s="72" t="str">
        <f t="shared" si="579"/>
        <v/>
      </c>
      <c r="AF390" s="72" t="str">
        <f t="shared" si="579"/>
        <v/>
      </c>
      <c r="AG390" s="72" t="str">
        <f t="shared" si="579"/>
        <v/>
      </c>
      <c r="AH390" s="72" t="str">
        <f t="shared" si="579"/>
        <v/>
      </c>
      <c r="AI390" s="72" t="str">
        <f t="shared" si="579"/>
        <v/>
      </c>
      <c r="AJ390" s="61" t="s">
        <v>34</v>
      </c>
      <c r="AK390" s="66">
        <f t="shared" si="540"/>
        <v>0</v>
      </c>
      <c r="AL390" s="66">
        <f t="shared" si="519"/>
        <v>0</v>
      </c>
      <c r="AM390" s="66">
        <f t="shared" si="520"/>
        <v>0</v>
      </c>
      <c r="AN390" s="66">
        <f t="shared" si="521"/>
        <v>0</v>
      </c>
      <c r="AO390" s="66">
        <f t="shared" si="522"/>
        <v>0</v>
      </c>
      <c r="AP390" s="66">
        <f t="shared" si="523"/>
        <v>0</v>
      </c>
      <c r="AQ390" s="66">
        <f t="shared" si="524"/>
        <v>0</v>
      </c>
      <c r="AR390" s="74">
        <f t="shared" si="525"/>
        <v>0</v>
      </c>
      <c r="AS390" s="74">
        <f t="shared" si="526"/>
        <v>0</v>
      </c>
      <c r="AT390" s="61" t="s">
        <v>34</v>
      </c>
      <c r="AU390" s="66">
        <f t="shared" si="527"/>
        <v>0</v>
      </c>
      <c r="AV390" s="66">
        <f t="shared" si="528"/>
        <v>0</v>
      </c>
      <c r="AW390" s="66">
        <f t="shared" si="529"/>
        <v>0</v>
      </c>
      <c r="AX390" s="66">
        <f t="shared" si="530"/>
        <v>0</v>
      </c>
      <c r="AY390" s="66">
        <f t="shared" si="531"/>
        <v>0</v>
      </c>
      <c r="AZ390" s="66">
        <f t="shared" si="532"/>
        <v>0</v>
      </c>
      <c r="BA390" s="66">
        <f t="shared" si="533"/>
        <v>0</v>
      </c>
      <c r="BB390" s="74">
        <f t="shared" si="534"/>
        <v>0</v>
      </c>
    </row>
    <row r="391" spans="1:54" x14ac:dyDescent="0.25">
      <c r="A391" s="61" t="s">
        <v>35</v>
      </c>
      <c r="B391" s="136">
        <f t="shared" si="535"/>
        <v>0</v>
      </c>
      <c r="C391" s="138" t="e">
        <f t="shared" ref="C391:I391" si="580">C366</f>
        <v>#REF!</v>
      </c>
      <c r="D391" s="138" t="e">
        <f t="shared" si="580"/>
        <v>#REF!</v>
      </c>
      <c r="E391" s="138" t="e">
        <f t="shared" si="580"/>
        <v>#REF!</v>
      </c>
      <c r="F391" s="138" t="e">
        <f t="shared" si="580"/>
        <v>#REF!</v>
      </c>
      <c r="G391" s="138" t="e">
        <f t="shared" si="580"/>
        <v>#REF!</v>
      </c>
      <c r="H391" s="138" t="e">
        <f t="shared" si="580"/>
        <v>#REF!</v>
      </c>
      <c r="I391" s="138" t="e">
        <f t="shared" si="580"/>
        <v>#REF!</v>
      </c>
      <c r="J391" s="77" t="e">
        <f t="shared" si="509"/>
        <v>#REF!</v>
      </c>
      <c r="K391" s="61" t="s">
        <v>35</v>
      </c>
      <c r="L391" s="66">
        <f t="shared" si="537"/>
        <v>0</v>
      </c>
      <c r="M391" s="66">
        <f t="shared" si="510"/>
        <v>0</v>
      </c>
      <c r="N391" s="66">
        <f t="shared" si="511"/>
        <v>0</v>
      </c>
      <c r="O391" s="66">
        <f t="shared" si="512"/>
        <v>0</v>
      </c>
      <c r="P391" s="66">
        <f t="shared" si="513"/>
        <v>0</v>
      </c>
      <c r="Q391" s="66">
        <f t="shared" si="514"/>
        <v>0</v>
      </c>
      <c r="R391" s="66">
        <f t="shared" si="515"/>
        <v>0</v>
      </c>
      <c r="S391" s="74">
        <f>SUM(L391:R391)</f>
        <v>0</v>
      </c>
      <c r="T391" s="61" t="s">
        <v>35</v>
      </c>
      <c r="U391" s="72" t="e">
        <f t="shared" ref="U391:AA391" si="581">U366</f>
        <v>#REF!</v>
      </c>
      <c r="V391" s="72" t="e">
        <f t="shared" si="581"/>
        <v>#REF!</v>
      </c>
      <c r="W391" s="72" t="e">
        <f t="shared" si="581"/>
        <v>#REF!</v>
      </c>
      <c r="X391" s="72" t="e">
        <f t="shared" si="581"/>
        <v>#REF!</v>
      </c>
      <c r="Y391" s="72" t="e">
        <f t="shared" si="581"/>
        <v>#REF!</v>
      </c>
      <c r="Z391" s="72" t="e">
        <f t="shared" si="581"/>
        <v>#REF!</v>
      </c>
      <c r="AA391" s="72" t="e">
        <f t="shared" si="581"/>
        <v>#REF!</v>
      </c>
      <c r="AB391" s="61" t="s">
        <v>35</v>
      </c>
      <c r="AC391" s="72" t="str">
        <f t="shared" ref="AC391:AI391" si="582">AC366</f>
        <v/>
      </c>
      <c r="AD391" s="72" t="str">
        <f t="shared" si="582"/>
        <v/>
      </c>
      <c r="AE391" s="72" t="str">
        <f t="shared" si="582"/>
        <v/>
      </c>
      <c r="AF391" s="72" t="str">
        <f t="shared" si="582"/>
        <v/>
      </c>
      <c r="AG391" s="72" t="str">
        <f t="shared" si="582"/>
        <v/>
      </c>
      <c r="AH391" s="72" t="str">
        <f t="shared" si="582"/>
        <v/>
      </c>
      <c r="AI391" s="72" t="str">
        <f t="shared" si="582"/>
        <v/>
      </c>
      <c r="AJ391" s="61" t="s">
        <v>35</v>
      </c>
      <c r="AK391" s="66">
        <f t="shared" si="540"/>
        <v>0</v>
      </c>
      <c r="AL391" s="66">
        <f t="shared" si="519"/>
        <v>0</v>
      </c>
      <c r="AM391" s="66">
        <f t="shared" si="520"/>
        <v>0</v>
      </c>
      <c r="AN391" s="66">
        <f t="shared" si="521"/>
        <v>0</v>
      </c>
      <c r="AO391" s="66">
        <f t="shared" si="522"/>
        <v>0</v>
      </c>
      <c r="AP391" s="66">
        <f t="shared" si="523"/>
        <v>0</v>
      </c>
      <c r="AQ391" s="66">
        <f t="shared" si="524"/>
        <v>0</v>
      </c>
      <c r="AR391" s="74">
        <f t="shared" si="525"/>
        <v>0</v>
      </c>
      <c r="AS391" s="74">
        <f t="shared" si="526"/>
        <v>0</v>
      </c>
      <c r="AT391" s="61" t="s">
        <v>35</v>
      </c>
      <c r="AU391" s="66">
        <f t="shared" si="527"/>
        <v>0</v>
      </c>
      <c r="AV391" s="66">
        <f t="shared" si="528"/>
        <v>0</v>
      </c>
      <c r="AW391" s="66">
        <f t="shared" si="529"/>
        <v>0</v>
      </c>
      <c r="AX391" s="66">
        <f t="shared" si="530"/>
        <v>0</v>
      </c>
      <c r="AY391" s="66">
        <f t="shared" si="531"/>
        <v>0</v>
      </c>
      <c r="AZ391" s="66">
        <f t="shared" si="532"/>
        <v>0</v>
      </c>
      <c r="BA391" s="66">
        <f t="shared" si="533"/>
        <v>0</v>
      </c>
      <c r="BB391" s="74">
        <f t="shared" si="534"/>
        <v>0</v>
      </c>
    </row>
    <row r="392" spans="1:54" x14ac:dyDescent="0.25">
      <c r="A392" s="61" t="s">
        <v>36</v>
      </c>
      <c r="B392" s="136">
        <f t="shared" si="535"/>
        <v>80.144400000000005</v>
      </c>
      <c r="C392" s="138" t="e">
        <f t="shared" ref="C392:I392" si="583">C367</f>
        <v>#REF!</v>
      </c>
      <c r="D392" s="138" t="e">
        <f t="shared" si="583"/>
        <v>#REF!</v>
      </c>
      <c r="E392" s="138" t="e">
        <f t="shared" si="583"/>
        <v>#REF!</v>
      </c>
      <c r="F392" s="138" t="e">
        <f t="shared" si="583"/>
        <v>#REF!</v>
      </c>
      <c r="G392" s="138" t="e">
        <f t="shared" si="583"/>
        <v>#REF!</v>
      </c>
      <c r="H392" s="138" t="e">
        <f t="shared" si="583"/>
        <v>#REF!</v>
      </c>
      <c r="I392" s="138" t="e">
        <f t="shared" si="583"/>
        <v>#REF!</v>
      </c>
      <c r="J392" s="77" t="e">
        <f t="shared" si="509"/>
        <v>#REF!</v>
      </c>
      <c r="K392" s="61" t="s">
        <v>36</v>
      </c>
      <c r="L392" s="66">
        <f t="shared" si="537"/>
        <v>0</v>
      </c>
      <c r="M392" s="66">
        <f t="shared" si="510"/>
        <v>0</v>
      </c>
      <c r="N392" s="66">
        <f t="shared" si="511"/>
        <v>0</v>
      </c>
      <c r="O392" s="66">
        <f t="shared" si="512"/>
        <v>0</v>
      </c>
      <c r="P392" s="66">
        <f t="shared" si="513"/>
        <v>0</v>
      </c>
      <c r="Q392" s="66">
        <f t="shared" si="514"/>
        <v>0</v>
      </c>
      <c r="R392" s="66">
        <f t="shared" si="515"/>
        <v>0</v>
      </c>
      <c r="S392" s="74">
        <f>SUM(L392:R392)</f>
        <v>0</v>
      </c>
      <c r="T392" s="61" t="s">
        <v>36</v>
      </c>
      <c r="U392" s="72" t="e">
        <f t="shared" ref="U392:AA392" si="584">U367</f>
        <v>#REF!</v>
      </c>
      <c r="V392" s="72" t="e">
        <f t="shared" si="584"/>
        <v>#REF!</v>
      </c>
      <c r="W392" s="72" t="e">
        <f t="shared" si="584"/>
        <v>#REF!</v>
      </c>
      <c r="X392" s="72" t="e">
        <f t="shared" si="584"/>
        <v>#REF!</v>
      </c>
      <c r="Y392" s="72" t="e">
        <f t="shared" si="584"/>
        <v>#REF!</v>
      </c>
      <c r="Z392" s="72" t="e">
        <f t="shared" si="584"/>
        <v>#REF!</v>
      </c>
      <c r="AA392" s="72" t="e">
        <f t="shared" si="584"/>
        <v>#REF!</v>
      </c>
      <c r="AB392" s="61" t="s">
        <v>36</v>
      </c>
      <c r="AC392" s="72" t="str">
        <f t="shared" ref="AC392:AI392" si="585">AC367</f>
        <v/>
      </c>
      <c r="AD392" s="72" t="str">
        <f t="shared" si="585"/>
        <v/>
      </c>
      <c r="AE392" s="72" t="str">
        <f t="shared" si="585"/>
        <v/>
      </c>
      <c r="AF392" s="72" t="str">
        <f t="shared" si="585"/>
        <v/>
      </c>
      <c r="AG392" s="72" t="str">
        <f t="shared" si="585"/>
        <v/>
      </c>
      <c r="AH392" s="72" t="str">
        <f t="shared" si="585"/>
        <v/>
      </c>
      <c r="AI392" s="72" t="str">
        <f t="shared" si="585"/>
        <v/>
      </c>
      <c r="AJ392" s="61" t="s">
        <v>36</v>
      </c>
      <c r="AK392" s="66">
        <f t="shared" si="540"/>
        <v>0</v>
      </c>
      <c r="AL392" s="66">
        <f t="shared" si="519"/>
        <v>0</v>
      </c>
      <c r="AM392" s="66">
        <f t="shared" si="520"/>
        <v>0</v>
      </c>
      <c r="AN392" s="66">
        <f t="shared" si="521"/>
        <v>0</v>
      </c>
      <c r="AO392" s="66">
        <f t="shared" si="522"/>
        <v>0</v>
      </c>
      <c r="AP392" s="66">
        <f t="shared" si="523"/>
        <v>0</v>
      </c>
      <c r="AQ392" s="66">
        <f t="shared" si="524"/>
        <v>0</v>
      </c>
      <c r="AR392" s="74">
        <f t="shared" si="525"/>
        <v>0</v>
      </c>
      <c r="AS392" s="74">
        <f t="shared" si="526"/>
        <v>0</v>
      </c>
      <c r="AT392" s="61" t="s">
        <v>36</v>
      </c>
      <c r="AU392" s="66">
        <f t="shared" si="527"/>
        <v>0</v>
      </c>
      <c r="AV392" s="66">
        <f t="shared" si="528"/>
        <v>0</v>
      </c>
      <c r="AW392" s="66">
        <f t="shared" si="529"/>
        <v>0</v>
      </c>
      <c r="AX392" s="66">
        <f t="shared" si="530"/>
        <v>0</v>
      </c>
      <c r="AY392" s="66">
        <f t="shared" si="531"/>
        <v>0</v>
      </c>
      <c r="AZ392" s="66">
        <f t="shared" si="532"/>
        <v>0</v>
      </c>
      <c r="BA392" s="66">
        <f t="shared" si="533"/>
        <v>0</v>
      </c>
      <c r="BB392" s="74">
        <f t="shared" si="534"/>
        <v>0</v>
      </c>
    </row>
    <row r="393" spans="1:54" x14ac:dyDescent="0.25">
      <c r="A393" s="61" t="s">
        <v>37</v>
      </c>
      <c r="B393" s="136">
        <f t="shared" si="535"/>
        <v>0</v>
      </c>
      <c r="C393" s="138" t="e">
        <f t="shared" ref="C393:I393" si="586">C368</f>
        <v>#REF!</v>
      </c>
      <c r="D393" s="138" t="e">
        <f t="shared" si="586"/>
        <v>#REF!</v>
      </c>
      <c r="E393" s="138" t="e">
        <f t="shared" si="586"/>
        <v>#REF!</v>
      </c>
      <c r="F393" s="138" t="e">
        <f t="shared" si="586"/>
        <v>#REF!</v>
      </c>
      <c r="G393" s="138" t="e">
        <f t="shared" si="586"/>
        <v>#REF!</v>
      </c>
      <c r="H393" s="138" t="e">
        <f t="shared" si="586"/>
        <v>#REF!</v>
      </c>
      <c r="I393" s="138" t="e">
        <f t="shared" si="586"/>
        <v>#REF!</v>
      </c>
      <c r="J393" s="77" t="e">
        <f t="shared" si="509"/>
        <v>#REF!</v>
      </c>
      <c r="K393" s="61" t="s">
        <v>37</v>
      </c>
      <c r="L393" s="66">
        <f t="shared" si="537"/>
        <v>0</v>
      </c>
      <c r="M393" s="66">
        <f t="shared" si="510"/>
        <v>0</v>
      </c>
      <c r="N393" s="66">
        <f t="shared" si="511"/>
        <v>0</v>
      </c>
      <c r="O393" s="66">
        <f t="shared" si="512"/>
        <v>0</v>
      </c>
      <c r="P393" s="66">
        <f t="shared" si="513"/>
        <v>0</v>
      </c>
      <c r="Q393" s="66">
        <f t="shared" si="514"/>
        <v>0</v>
      </c>
      <c r="R393" s="66">
        <f t="shared" si="515"/>
        <v>0</v>
      </c>
      <c r="S393" s="74">
        <f>SUM(L393:R393)</f>
        <v>0</v>
      </c>
      <c r="T393" s="61" t="s">
        <v>37</v>
      </c>
      <c r="U393" s="72" t="e">
        <f t="shared" ref="U393:AA393" si="587">U368</f>
        <v>#REF!</v>
      </c>
      <c r="V393" s="72" t="e">
        <f t="shared" si="587"/>
        <v>#REF!</v>
      </c>
      <c r="W393" s="72" t="e">
        <f t="shared" si="587"/>
        <v>#REF!</v>
      </c>
      <c r="X393" s="72" t="e">
        <f t="shared" si="587"/>
        <v>#REF!</v>
      </c>
      <c r="Y393" s="72" t="e">
        <f t="shared" si="587"/>
        <v>#REF!</v>
      </c>
      <c r="Z393" s="72" t="e">
        <f t="shared" si="587"/>
        <v>#REF!</v>
      </c>
      <c r="AA393" s="72" t="e">
        <f t="shared" si="587"/>
        <v>#REF!</v>
      </c>
      <c r="AB393" s="61" t="s">
        <v>37</v>
      </c>
      <c r="AC393" s="72" t="str">
        <f t="shared" ref="AC393:AI393" si="588">AC368</f>
        <v/>
      </c>
      <c r="AD393" s="72" t="str">
        <f t="shared" si="588"/>
        <v/>
      </c>
      <c r="AE393" s="72" t="str">
        <f t="shared" si="588"/>
        <v/>
      </c>
      <c r="AF393" s="72" t="str">
        <f t="shared" si="588"/>
        <v/>
      </c>
      <c r="AG393" s="72" t="str">
        <f t="shared" si="588"/>
        <v/>
      </c>
      <c r="AH393" s="72" t="str">
        <f t="shared" si="588"/>
        <v/>
      </c>
      <c r="AI393" s="72" t="str">
        <f t="shared" si="588"/>
        <v/>
      </c>
      <c r="AJ393" s="61" t="s">
        <v>37</v>
      </c>
      <c r="AK393" s="66">
        <f t="shared" si="540"/>
        <v>0</v>
      </c>
      <c r="AL393" s="66">
        <f t="shared" si="519"/>
        <v>0</v>
      </c>
      <c r="AM393" s="66">
        <f t="shared" si="520"/>
        <v>0</v>
      </c>
      <c r="AN393" s="66">
        <f t="shared" si="521"/>
        <v>0</v>
      </c>
      <c r="AO393" s="66">
        <f t="shared" si="522"/>
        <v>0</v>
      </c>
      <c r="AP393" s="66">
        <f t="shared" si="523"/>
        <v>0</v>
      </c>
      <c r="AQ393" s="66">
        <f t="shared" si="524"/>
        <v>0</v>
      </c>
      <c r="AR393" s="74">
        <f t="shared" si="525"/>
        <v>0</v>
      </c>
      <c r="AS393" s="74">
        <f t="shared" si="526"/>
        <v>0</v>
      </c>
      <c r="AT393" s="61" t="s">
        <v>37</v>
      </c>
      <c r="AU393" s="66">
        <f t="shared" si="527"/>
        <v>0</v>
      </c>
      <c r="AV393" s="66">
        <f t="shared" si="528"/>
        <v>0</v>
      </c>
      <c r="AW393" s="66">
        <f t="shared" si="529"/>
        <v>0</v>
      </c>
      <c r="AX393" s="66">
        <f t="shared" si="530"/>
        <v>0</v>
      </c>
      <c r="AY393" s="66">
        <f t="shared" si="531"/>
        <v>0</v>
      </c>
      <c r="AZ393" s="66">
        <f t="shared" si="532"/>
        <v>0</v>
      </c>
      <c r="BA393" s="66">
        <f t="shared" si="533"/>
        <v>0</v>
      </c>
      <c r="BB393" s="74">
        <f t="shared" si="534"/>
        <v>0</v>
      </c>
    </row>
    <row r="394" spans="1:54" x14ac:dyDescent="0.25">
      <c r="A394" s="59"/>
      <c r="B394" s="69">
        <f>SUM(B376:B393)</f>
        <v>4723.6907447049507</v>
      </c>
      <c r="C394" s="70"/>
      <c r="D394" s="70"/>
      <c r="E394" s="70"/>
      <c r="F394" s="70"/>
      <c r="G394" s="70"/>
      <c r="H394" s="70"/>
      <c r="I394" s="70"/>
      <c r="J394" s="70"/>
      <c r="K394" s="73" t="s">
        <v>38</v>
      </c>
      <c r="L394" s="74">
        <f t="shared" ref="L394" si="589">SUM(L376:L393)</f>
        <v>0</v>
      </c>
      <c r="M394" s="74">
        <f>SUM(M376:M393)</f>
        <v>0</v>
      </c>
      <c r="N394" s="74">
        <f t="shared" ref="N394:S394" si="590">SUM(N376:N393)</f>
        <v>0</v>
      </c>
      <c r="O394" s="74">
        <f t="shared" si="590"/>
        <v>0</v>
      </c>
      <c r="P394" s="74">
        <f t="shared" si="590"/>
        <v>0</v>
      </c>
      <c r="Q394" s="74">
        <f t="shared" si="590"/>
        <v>0</v>
      </c>
      <c r="R394" s="74">
        <f t="shared" si="590"/>
        <v>0</v>
      </c>
      <c r="S394" s="74">
        <f t="shared" si="590"/>
        <v>0</v>
      </c>
      <c r="T394" s="71"/>
      <c r="U394" s="70"/>
      <c r="V394" s="70"/>
      <c r="W394" s="70"/>
      <c r="X394" s="70"/>
      <c r="Y394" s="70"/>
      <c r="Z394" s="70"/>
      <c r="AA394" s="70"/>
      <c r="AB394" s="70"/>
      <c r="AC394" s="70"/>
      <c r="AD394" s="70"/>
      <c r="AE394" s="70"/>
      <c r="AF394" s="70"/>
      <c r="AG394" s="70"/>
      <c r="AH394" s="70"/>
      <c r="AI394" s="70"/>
      <c r="AJ394" s="73" t="s">
        <v>38</v>
      </c>
      <c r="AK394" s="74">
        <f t="shared" ref="AK394:AS394" si="591">SUM(AK376:AK393)</f>
        <v>0</v>
      </c>
      <c r="AL394" s="74">
        <f t="shared" si="591"/>
        <v>0</v>
      </c>
      <c r="AM394" s="74">
        <f t="shared" si="591"/>
        <v>0</v>
      </c>
      <c r="AN394" s="74">
        <f t="shared" si="591"/>
        <v>0</v>
      </c>
      <c r="AO394" s="74">
        <f t="shared" si="591"/>
        <v>0</v>
      </c>
      <c r="AP394" s="74">
        <f t="shared" si="591"/>
        <v>0</v>
      </c>
      <c r="AQ394" s="74">
        <f t="shared" si="591"/>
        <v>0</v>
      </c>
      <c r="AR394" s="74">
        <f t="shared" si="591"/>
        <v>0</v>
      </c>
      <c r="AS394" s="74">
        <f t="shared" si="591"/>
        <v>0</v>
      </c>
      <c r="AT394" s="73" t="s">
        <v>38</v>
      </c>
      <c r="AU394" s="74">
        <f t="shared" ref="AU394:BB394" si="592">SUM(AU376:AU393)</f>
        <v>0</v>
      </c>
      <c r="AV394" s="74">
        <f t="shared" si="592"/>
        <v>0</v>
      </c>
      <c r="AW394" s="74">
        <f t="shared" si="592"/>
        <v>0</v>
      </c>
      <c r="AX394" s="74">
        <f t="shared" si="592"/>
        <v>0</v>
      </c>
      <c r="AY394" s="74">
        <f t="shared" si="592"/>
        <v>0</v>
      </c>
      <c r="AZ394" s="74">
        <f t="shared" si="592"/>
        <v>0</v>
      </c>
      <c r="BA394" s="74">
        <f t="shared" si="592"/>
        <v>0</v>
      </c>
      <c r="BB394" s="74">
        <f t="shared" si="592"/>
        <v>0</v>
      </c>
    </row>
  </sheetData>
  <mergeCells count="130">
    <mergeCell ref="K348:S348"/>
    <mergeCell ref="T348:AA348"/>
    <mergeCell ref="AB348:AI348"/>
    <mergeCell ref="AJ348:AS348"/>
    <mergeCell ref="AT348:BB348"/>
    <mergeCell ref="L349:S349"/>
    <mergeCell ref="U349:AA349"/>
    <mergeCell ref="AC349:AI349"/>
    <mergeCell ref="AK349:AR349"/>
    <mergeCell ref="AU349:BB349"/>
    <mergeCell ref="K323:S323"/>
    <mergeCell ref="T323:AA323"/>
    <mergeCell ref="AB323:AI323"/>
    <mergeCell ref="AJ323:AS323"/>
    <mergeCell ref="AT323:BB323"/>
    <mergeCell ref="L324:S324"/>
    <mergeCell ref="U324:AA324"/>
    <mergeCell ref="AC324:AI324"/>
    <mergeCell ref="AK324:AR324"/>
    <mergeCell ref="AU324:BB324"/>
    <mergeCell ref="K298:S298"/>
    <mergeCell ref="T298:AA298"/>
    <mergeCell ref="AB298:AI298"/>
    <mergeCell ref="AJ298:AS298"/>
    <mergeCell ref="AT298:BB298"/>
    <mergeCell ref="L299:S299"/>
    <mergeCell ref="U299:AA299"/>
    <mergeCell ref="AC299:AI299"/>
    <mergeCell ref="AK299:AR299"/>
    <mergeCell ref="AU299:BB299"/>
    <mergeCell ref="K273:S273"/>
    <mergeCell ref="T273:AA273"/>
    <mergeCell ref="AB273:AI273"/>
    <mergeCell ref="AJ273:AS273"/>
    <mergeCell ref="AT273:BB273"/>
    <mergeCell ref="L274:S274"/>
    <mergeCell ref="U274:AA274"/>
    <mergeCell ref="AC274:AI274"/>
    <mergeCell ref="AK274:AR274"/>
    <mergeCell ref="AU274:BB274"/>
    <mergeCell ref="K102:S102"/>
    <mergeCell ref="T102:AA102"/>
    <mergeCell ref="AB102:AI102"/>
    <mergeCell ref="AT102:BB102"/>
    <mergeCell ref="L103:S103"/>
    <mergeCell ref="U103:AA103"/>
    <mergeCell ref="AC103:AI103"/>
    <mergeCell ref="AK103:AR103"/>
    <mergeCell ref="AU103:BB103"/>
    <mergeCell ref="AJ102:AS102"/>
    <mergeCell ref="K77:S77"/>
    <mergeCell ref="T77:AA77"/>
    <mergeCell ref="AB77:AI77"/>
    <mergeCell ref="AT77:BB77"/>
    <mergeCell ref="L78:S78"/>
    <mergeCell ref="U78:AA78"/>
    <mergeCell ref="AC78:AI78"/>
    <mergeCell ref="AK78:AR78"/>
    <mergeCell ref="AU78:BB78"/>
    <mergeCell ref="AJ77:AS77"/>
    <mergeCell ref="K52:S52"/>
    <mergeCell ref="T52:AA52"/>
    <mergeCell ref="AB52:AI52"/>
    <mergeCell ref="AT52:BB52"/>
    <mergeCell ref="L53:S53"/>
    <mergeCell ref="U53:AA53"/>
    <mergeCell ref="AC53:AI53"/>
    <mergeCell ref="AK53:AR53"/>
    <mergeCell ref="AU53:BB53"/>
    <mergeCell ref="AJ52:AS52"/>
    <mergeCell ref="AJ127:AS127"/>
    <mergeCell ref="AT127:BB127"/>
    <mergeCell ref="L128:S128"/>
    <mergeCell ref="U128:AA128"/>
    <mergeCell ref="AC128:AI128"/>
    <mergeCell ref="AK128:AR128"/>
    <mergeCell ref="AU128:BB128"/>
    <mergeCell ref="K127:S127"/>
    <mergeCell ref="T127:AA127"/>
    <mergeCell ref="AB127:AI127"/>
    <mergeCell ref="AJ152:AS152"/>
    <mergeCell ref="AT152:BB152"/>
    <mergeCell ref="L153:S153"/>
    <mergeCell ref="U153:AA153"/>
    <mergeCell ref="AC153:AI153"/>
    <mergeCell ref="AK153:AR153"/>
    <mergeCell ref="AU153:BB153"/>
    <mergeCell ref="K152:S152"/>
    <mergeCell ref="T152:AA152"/>
    <mergeCell ref="AB152:AI152"/>
    <mergeCell ref="AJ176:AS176"/>
    <mergeCell ref="AT176:BB176"/>
    <mergeCell ref="L177:S177"/>
    <mergeCell ref="U177:AA177"/>
    <mergeCell ref="AC177:AI177"/>
    <mergeCell ref="AK177:AR177"/>
    <mergeCell ref="AU177:BB177"/>
    <mergeCell ref="K176:S176"/>
    <mergeCell ref="T176:AA176"/>
    <mergeCell ref="AB176:AI176"/>
    <mergeCell ref="AJ200:AS200"/>
    <mergeCell ref="AT200:BB200"/>
    <mergeCell ref="L201:S201"/>
    <mergeCell ref="U201:AA201"/>
    <mergeCell ref="AC201:AI201"/>
    <mergeCell ref="AK201:AR201"/>
    <mergeCell ref="AU201:BB201"/>
    <mergeCell ref="K200:S200"/>
    <mergeCell ref="T200:AA200"/>
    <mergeCell ref="AB200:AI200"/>
    <mergeCell ref="AJ224:AS224"/>
    <mergeCell ref="AT224:BB224"/>
    <mergeCell ref="L225:S225"/>
    <mergeCell ref="U225:AA225"/>
    <mergeCell ref="AC225:AI225"/>
    <mergeCell ref="AK225:AR225"/>
    <mergeCell ref="AU225:BB225"/>
    <mergeCell ref="K224:S224"/>
    <mergeCell ref="T224:AA224"/>
    <mergeCell ref="AB224:AI224"/>
    <mergeCell ref="AK249:AR249"/>
    <mergeCell ref="AU249:BB249"/>
    <mergeCell ref="K248:S248"/>
    <mergeCell ref="T248:AA248"/>
    <mergeCell ref="AB248:AI248"/>
    <mergeCell ref="AJ248:AS248"/>
    <mergeCell ref="AT248:BB248"/>
    <mergeCell ref="L249:S249"/>
    <mergeCell ref="U249:AA249"/>
    <mergeCell ref="AC249:AI249"/>
  </mergeCells>
  <pageMargins left="0.511811024" right="0.511811024" top="0.78740157499999996" bottom="0.78740157499999996" header="0.31496062000000002" footer="0.31496062000000002"/>
  <pageSetup paperSize="9" orientation="portrait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605A40907E22A44A04B53D7345D6DBB" ma:contentTypeVersion="11" ma:contentTypeDescription="Crie um novo documento." ma:contentTypeScope="" ma:versionID="eb31cccd4d0e29fbf81ebb784fe9fe9e">
  <xsd:schema xmlns:xsd="http://www.w3.org/2001/XMLSchema" xmlns:xs="http://www.w3.org/2001/XMLSchema" xmlns:p="http://schemas.microsoft.com/office/2006/metadata/properties" xmlns:ns2="e6ab3a8c-1b9d-4e48-929c-0169f452390a" xmlns:ns3="c2692117-a0d7-4be3-956d-8428dc4fd62b" targetNamespace="http://schemas.microsoft.com/office/2006/metadata/properties" ma:root="true" ma:fieldsID="1fa8a427b6b1c98b413bdff3ab7617ec" ns2:_="" ns3:_="">
    <xsd:import namespace="e6ab3a8c-1b9d-4e48-929c-0169f452390a"/>
    <xsd:import namespace="c2692117-a0d7-4be3-956d-8428dc4fd62b"/>
    <xsd:element name="properties">
      <xsd:complexType>
        <xsd:sequence>
          <xsd:element name="documentManagement">
            <xsd:complexType>
              <xsd:all>
                <xsd:element ref="ns2:Publicacao" minOccurs="0"/>
                <xsd:element ref="ns2:Topico" minOccurs="0"/>
                <xsd:element ref="ns2:Topico_x003a_ID" minOccurs="0"/>
                <xsd:element ref="ns2:Ordem" minOccurs="0"/>
                <xsd:element ref="ns3:ka0f0c7cfd80493d8c6a33a83b804b29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6ab3a8c-1b9d-4e48-929c-0169f452390a" elementFormDefault="qualified">
    <xsd:import namespace="http://schemas.microsoft.com/office/2006/documentManagement/types"/>
    <xsd:import namespace="http://schemas.microsoft.com/office/infopath/2007/PartnerControls"/>
    <xsd:element name="Publicacao" ma:index="8" nillable="true" ma:displayName="Publicação" ma:list="{72f10568-9049-4e7f-b6b9-6b3967372d08}" ma:internalName="Publicacao" ma:readOnly="false" ma:showField="Title">
      <xsd:simpleType>
        <xsd:restriction base="dms:Lookup"/>
      </xsd:simpleType>
    </xsd:element>
    <xsd:element name="Topico" ma:index="9" nillable="true" ma:displayName="Topico" ma:list="{3f9e33a3-6c74-49f3-9d56-b602ca9235b5}" ma:internalName="Topico" ma:readOnly="false" ma:showField="Title">
      <xsd:simpleType>
        <xsd:restriction base="dms:Lookup"/>
      </xsd:simpleType>
    </xsd:element>
    <xsd:element name="Topico_x003a_ID" ma:index="10" nillable="true" ma:displayName="Topico:ID" ma:list="{3f9e33a3-6c74-49f3-9d56-b602ca9235b5}" ma:internalName="Topico_x003a_ID" ma:readOnly="true" ma:showField="ID" ma:web="da298a69-1833-4b3d-9e07-d63a39461a7d">
      <xsd:simpleType>
        <xsd:restriction base="dms:Lookup"/>
      </xsd:simpleType>
    </xsd:element>
    <xsd:element name="Ordem" ma:index="11" nillable="true" ma:displayName="Ordem" ma:decimals="0" ma:internalName="Ordem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692117-a0d7-4be3-956d-8428dc4fd62b" elementFormDefault="qualified">
    <xsd:import namespace="http://schemas.microsoft.com/office/2006/documentManagement/types"/>
    <xsd:import namespace="http://schemas.microsoft.com/office/infopath/2007/PartnerControls"/>
    <xsd:element name="ka0f0c7cfd80493d8c6a33a83b804b29" ma:index="13" nillable="true" ma:taxonomy="true" ma:internalName="ka0f0c7cfd80493d8c6a33a83b804b29" ma:taxonomyFieldName="Tag" ma:displayName="Tag" ma:default="" ma:fieldId="{4a0f0c7c-fd80-493d-8c6a-33a83b804b29}" ma:taxonomyMulti="true" ma:sspId="31423334-e3fc-4ff3-9956-0d09b48b681f" ma:termSetId="8eb7b6e9-68ed-45e4-995f-8bfb18a636f1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TaxCatchAll" ma:index="14" nillable="true" ma:displayName="Taxonomy Catch All Column" ma:hidden="true" ma:list="{29227de3-58a8-4547-bb45-02a6b61feb5f}" ma:internalName="TaxCatchAll" ma:showField="CatchAllData" ma:web="c2692117-a0d7-4be3-956d-8428dc4fd62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opico xmlns="e6ab3a8c-1b9d-4e48-929c-0169f452390a" xsi:nil="true"/>
    <Publicacao xmlns="e6ab3a8c-1b9d-4e48-929c-0169f452390a">510</Publicacao>
    <ka0f0c7cfd80493d8c6a33a83b804b29 xmlns="c2692117-a0d7-4be3-956d-8428dc4fd62b">
      <Terms xmlns="http://schemas.microsoft.com/office/infopath/2007/PartnerControls"/>
    </ka0f0c7cfd80493d8c6a33a83b804b29>
    <TaxCatchAll xmlns="c2692117-a0d7-4be3-956d-8428dc4fd62b"/>
    <Ordem xmlns="e6ab3a8c-1b9d-4e48-929c-0169f452390a">91</Ordem>
  </documentManagement>
</p:properties>
</file>

<file path=customXml/itemProps1.xml><?xml version="1.0" encoding="utf-8"?>
<ds:datastoreItem xmlns:ds="http://schemas.openxmlformats.org/officeDocument/2006/customXml" ds:itemID="{429A7CE4-AC4D-44AF-9B64-FB7335B652A1}"/>
</file>

<file path=customXml/itemProps2.xml><?xml version="1.0" encoding="utf-8"?>
<ds:datastoreItem xmlns:ds="http://schemas.openxmlformats.org/officeDocument/2006/customXml" ds:itemID="{510129ED-94ED-4A36-BC1E-58A368CFFDA2}"/>
</file>

<file path=customXml/itemProps3.xml><?xml version="1.0" encoding="utf-8"?>
<ds:datastoreItem xmlns:ds="http://schemas.openxmlformats.org/officeDocument/2006/customXml" ds:itemID="{05485483-1E65-4F88-B979-B44C41758ED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A&amp;B_BEU2016</vt:lpstr>
      <vt:lpstr>Alimentos&amp;Bebidas 2</vt:lpstr>
      <vt:lpstr>Teste BEN - A&amp;B 2</vt:lpstr>
    </vt:vector>
  </TitlesOfParts>
  <Company>Empresa de Pesquisa Energética - EPE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Alimentos e Bebidas</dc:title>
  <dc:creator>Arnaldo Junior</dc:creator>
  <cp:lastModifiedBy>Patrícia Messer</cp:lastModifiedBy>
  <dcterms:created xsi:type="dcterms:W3CDTF">2018-09-28T11:18:24Z</dcterms:created>
  <dcterms:modified xsi:type="dcterms:W3CDTF">2020-09-23T20:21:03Z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0x010100C605A40907E22A44A04B53D7345D6DBB</vt:lpwstr>
  </property>
  <property fmtid="{D5CDD505-2E9C-101B-9397-08002B2CF9AE}" pid="3" name="Tag">
    <vt:lpwstr/>
  </property>
</Properties>
</file>